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80" windowHeight="6180" tabRatio="680"/>
  </bookViews>
  <sheets>
    <sheet name="Ponuda" sheetId="3" r:id="rId1"/>
  </sheets>
  <definedNames>
    <definedName name="_xlnm.Print_Area" localSheetId="0">Ponuda!$A$1:$H$50</definedName>
    <definedName name="_xlnm.Print_Titles" localSheetId="0">Ponuda!$6:$6</definedName>
  </definedNames>
  <calcPr calcId="124519"/>
</workbook>
</file>

<file path=xl/calcChain.xml><?xml version="1.0" encoding="utf-8"?>
<calcChain xmlns="http://schemas.openxmlformats.org/spreadsheetml/2006/main">
  <c r="G21" i="3"/>
  <c r="H21"/>
  <c r="H23" s="1"/>
  <c r="G11"/>
  <c r="H11" s="1"/>
  <c r="G37" l="1"/>
  <c r="G36"/>
  <c r="H36" s="1"/>
  <c r="G35"/>
  <c r="H35" s="1"/>
  <c r="G34"/>
  <c r="H34" s="1"/>
  <c r="H37"/>
  <c r="H38" l="1"/>
  <c r="G19"/>
  <c r="H19" s="1"/>
  <c r="H29"/>
  <c r="H28"/>
  <c r="H27"/>
  <c r="H30" l="1"/>
  <c r="G17" l="1"/>
  <c r="H17" s="1"/>
  <c r="G7"/>
  <c r="H7" s="1"/>
  <c r="G15"/>
  <c r="H15" s="1"/>
  <c r="G13" l="1"/>
  <c r="H13" s="1"/>
  <c r="G9"/>
  <c r="H9" s="1"/>
  <c r="H39" l="1"/>
  <c r="H41" l="1"/>
  <c r="H42" s="1"/>
</calcChain>
</file>

<file path=xl/sharedStrings.xml><?xml version="1.0" encoding="utf-8"?>
<sst xmlns="http://schemas.openxmlformats.org/spreadsheetml/2006/main" count="69" uniqueCount="46">
  <si>
    <t>Red.br.</t>
  </si>
  <si>
    <t>Opis</t>
  </si>
  <si>
    <t>J.M</t>
  </si>
  <si>
    <t>Kol.</t>
  </si>
  <si>
    <t>Cena/j.m.</t>
  </si>
  <si>
    <t>kom</t>
  </si>
  <si>
    <t>Proizvođač</t>
  </si>
  <si>
    <t>izlazna cena</t>
  </si>
  <si>
    <t xml:space="preserve"> </t>
  </si>
  <si>
    <r>
      <t xml:space="preserve">                                                        </t>
    </r>
    <r>
      <rPr>
        <sz val="10"/>
        <rFont val="Trebuchet MS"/>
        <family val="2"/>
        <charset val="238"/>
      </rPr>
      <t xml:space="preserve"> </t>
    </r>
    <r>
      <rPr>
        <b/>
        <sz val="10"/>
        <rFont val="Trebuchet MS"/>
        <family val="2"/>
        <charset val="238"/>
      </rPr>
      <t xml:space="preserve"> PREDMER I PREDRAČUN RADOVA I OPREME</t>
    </r>
    <r>
      <rPr>
        <sz val="9"/>
        <rFont val="Trebuchet MS"/>
        <family val="2"/>
        <charset val="238"/>
      </rPr>
      <t xml:space="preserve">
Ovom specifikacijom predviđa se isporuka sve opreme i materijala navedenih u pozicijama i sveg sitnog nespecificiranog materijala potrebnog za kompletnu izradu, ugrađivanje, ispitivanje i puštanje u rad, kao i dovođjenje u ispravno-prvobitno stanje svih mesta oštećenih na već izvedenim radovima.
U cenu se uračunava cena sve navedene opreme i materijala u pozicijama i sav sitan nespecificirani materijal, transport i cena radne snage i svi porezi i doprinosi na materijal i rad. Cena uključuje i izradu sve eventualno potrebne radioničke dokumentacije, ispitivanja i puštanje u ispravan rad svih postrojenja i instalacija navedenih u pozicijama, kao i izdavanje potrebnih atesta i sertifikata. 
NAPOMENA:                                                               
</t>
    </r>
    <r>
      <rPr>
        <b/>
        <sz val="9"/>
        <rFont val="Trebuchet MS"/>
        <family val="2"/>
        <charset val="238"/>
      </rPr>
      <t>Svi kablovi i pasivne komponente za vođenje kablova izrađene od plastike a koje se ne ugrađuju u zid pod malter moraju biti u HALLOGEN FREE izvedbi</t>
    </r>
    <r>
      <rPr>
        <sz val="9"/>
        <color indexed="23"/>
        <rFont val="Trebuchet MS"/>
        <family val="2"/>
      </rPr>
      <t xml:space="preserve">
</t>
    </r>
  </si>
  <si>
    <t>A</t>
  </si>
  <si>
    <t>A.1</t>
  </si>
  <si>
    <t>A.2</t>
  </si>
  <si>
    <t>Cena (RSD)</t>
  </si>
  <si>
    <t>m</t>
  </si>
  <si>
    <t>pauš.</t>
  </si>
  <si>
    <t>PDV 20%:</t>
  </si>
  <si>
    <t>Odgovorni projektant:</t>
  </si>
  <si>
    <t>Specifikacija opreme</t>
  </si>
  <si>
    <t xml:space="preserve">Specifikacija instalacionog materijala </t>
  </si>
  <si>
    <t xml:space="preserve">Sitan nespecificirani montažni i instalacioni materijal </t>
  </si>
  <si>
    <t>A.3</t>
  </si>
  <si>
    <t>Specifikacija radova I ostalih troškova</t>
  </si>
  <si>
    <t>Montaža opreme na postavljenu i obeleženu instalaciju</t>
  </si>
  <si>
    <t>kpl.</t>
  </si>
  <si>
    <t>Podešavanje uređaja i opreme, povezivanje centralnih uređaja, testiranje i programiranje, puštanje u rad, provera funkcionalne ispravnosti sistema i obuka korisnika, izrada uputstva za rukovanje</t>
  </si>
  <si>
    <t>Izrada projekta izvedenog objekta.</t>
  </si>
  <si>
    <t>Završna električna merenja na kablovima (otpor izolacije, preslušavanje i ispitivanje parica na prekid i kratak spoj).</t>
  </si>
  <si>
    <t>Ukupno radovi I dodatni troškovi:</t>
  </si>
  <si>
    <t>Ukupno kablovi i instalacioni materijal:</t>
  </si>
  <si>
    <t xml:space="preserve">Ukupno za opremu:  </t>
  </si>
  <si>
    <t xml:space="preserve"> xxxxxx xxxxxxx, dipl. inž. el.        
</t>
  </si>
  <si>
    <t>Broj licence: xxx xxxx xx</t>
  </si>
  <si>
    <t xml:space="preserve">Hard disk, 6TB Purple, 5400RPM, SATA 3, 64MBWD Purple, tip Western Digital WD60PURX ili sličan </t>
  </si>
  <si>
    <t>Zidni nosač za HikVision PTZ kamere, tip Hik Vision HKV-DS-1602ZJ ili sličan</t>
  </si>
  <si>
    <t>SISTEM IP VIDEO NADZORA</t>
  </si>
  <si>
    <r>
      <t xml:space="preserve">NOVI 16 kanalni NVR, Maksimalna rezolucija snimanja 5 Mpix; Snimanje do 16 IP kamera u FULL HD rezoluciji; Kompresija H.264; Dual-Stream; ANR funkcija; Ulazni/Izlazni saobraćaj = 160/80 Mbps; Mesto za 2 SATA HDD (Svaki do 6 TB); Video izlazi: HDMI/VGA (Full HD rezolucija); 4 alarmna ulaza/1 izlaz; audio ulaz/izlaz; Rackmount 1.5U, 19"; 1x 1Gbit LAN; 2 USB porta; </t>
    </r>
    <r>
      <rPr>
        <b/>
        <sz val="9"/>
        <color indexed="8"/>
        <rFont val="Trebuchet MS"/>
        <family val="2"/>
        <charset val="238"/>
      </rPr>
      <t>Ugrađen nezavisni 16-portni PoE switch 10/100Mbps</t>
    </r>
    <r>
      <rPr>
        <sz val="9"/>
        <color indexed="8"/>
        <rFont val="Trebuchet MS"/>
        <family val="2"/>
      </rPr>
      <t>;  Besplatan CMS software u kompletu, nadzor putem mobilnog telefona (ANDROID, iOS), Prijavljivanje uređaja na besplatan HIK DDNS, tip HikVision HKV-DS-7616NI-E2/16P/A ili slična</t>
    </r>
  </si>
  <si>
    <t>Isporuka i ugradnja HF rebrastog creva Ø16mm. za provlačenje kabla</t>
  </si>
  <si>
    <t>LED monitor 24", 16:9, 1920x1080, 250 cd/m2, 10.000.000:1, 170 °, 160 °, 1 ms, Audio In/Out,D-Sub,HDMI, TCO'00, Boja Crna, Postolje tilt, tip Philips 246V5LHAB/00 ili sličan</t>
  </si>
  <si>
    <t xml:space="preserve">IP ONVIF dome kamera 2 MP, vandalootporna; Senzor 1/3" progressive scan CMOS; Rezolucija: 1920x1080@25fps, 1280x720@25fps; ICR (Prava Dan/Noć funkcija); Integrisan fiksni objektiv 2.8mm@F2.0; Osetljivost 0.07lux@F1.2, 0 IR on; Kompresija: H.264/ MJPEG; Regulacija protoka kroz mrežu; Dual-Stream; Funkcije: D-WDR, 3D DNR, BLC, ROI; Ugrađena IR rasveta dometa do 30m; Slot za micro SD karticu (do 64GB); IK10, IP66; Napajanje 12Vdc/PoE tip Hik Vision HKV-DS-2CD2120F-I ili slična </t>
  </si>
  <si>
    <t>IP ONVIF tube kamera 2 MP, vodootporna; Senzor 1/3" progressive scan CMOS; Rezolucija: 1920x1080@25fps, 1280x960@25fps; ICR (Prava Dan/Noć funkcija); Integrisan varifokalni objektiv 2.8~12mm@F1.4; Osetljivost 0.01lux@F1.2, 0 IR on; Kompresija: H.264/ MJPEG; Regulacija protoka kroz mrežu; Dual-Stream; Funkcije: D-WDR, 3D DNR, BLC, ROI; Ugrađena IR rasveta dometa do 30m; Slot za micro SD karticu (do 64GB); IP66; Napajanje 12Vdc/PoE, tip Hik Vision HKV-DS-2CD2620F-I ili slična</t>
  </si>
  <si>
    <t>IP ONVIF PTZ kamera 2 MP sa IR rasvetom; Senzor1/2.8" Progressive Scan CMOS; Rezolucija: 1920x1080@25fps; ICR (Prava Dan/Noć funkcija); Osetljivost: 0.05lux@F1.6 (color), 0.01lux@F1.6 (B/W); Kompresija: H.264/ MJPEG; Regulacija protoka kroz mrežu; Dual-Stream; 20x optički/ 16x digitalni zoom; 256 preset pozicija/ 8 patrol funkcija; 2 zone za maskiranje; Funkcije: D-WDR, BLC, HLC, 3D DNR, AGC; Audio I/O; Slot za micro SD karticu (do 128GB); Domet IR 150m; Radna temperatura -30ºC~+65ºС; Za spoljašnju montažu; IP66; Ugrađena zaštita od udara groma, Napajanje 24Vac/30W, tip Hik Vision HKV-DS-2DE7220IW-AE ili slična</t>
  </si>
  <si>
    <t xml:space="preserve">Video Management Software iVMS-4200 za HikVision uređaje iVMS-4200  (DVR, hibrdini DVR, IP kamere, NVR PC DVR ploče). Maksimalno povezivanje do 256 uređaja, do 50 korisnika, do 8 NVR servera, do 64 kamere na jednom monitoru, podrška za E-MAPE, multi-screen prikaz, dvosmerna audio komunikacija, potpuna PTZ kontrola kamera, višestruki alarmi (HDD full alarm, HDD error alarm, video loss alarm, video tampering alarm, motion detection alarm, I/O alarm, server status abnormal alarm), podrška za video-wall, mogućnost eksportovanja video informacije ka više različitih uređaja, programabilno snimanje... GRATIS uz sistem </t>
  </si>
  <si>
    <t xml:space="preserve">Isporuka i ugradnja bezhalogenog SFTP kabla cat. 6, 4 parice pun presek, za povezivanje kamera na računarsku mrežu. </t>
  </si>
  <si>
    <t>UKUPNO SISTEM IP VIDEO NADZORA:</t>
  </si>
  <si>
    <t>UKUPNO SISTEM IP VIDEO NADZORA SA PDV-om: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</si>
</sst>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9">
    <font>
      <sz val="10"/>
      <name val="Arial"/>
    </font>
    <font>
      <sz val="10"/>
      <name val="Arial"/>
      <family val="2"/>
      <charset val="238"/>
    </font>
    <font>
      <sz val="9"/>
      <color indexed="23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indexed="63"/>
      <name val="Trebuchet MS"/>
      <family val="2"/>
    </font>
    <font>
      <sz val="9"/>
      <name val="Arial CE"/>
      <family val="2"/>
      <charset val="238"/>
    </font>
    <font>
      <sz val="9"/>
      <color indexed="8"/>
      <name val="Trebuchet MS"/>
      <family val="2"/>
    </font>
    <font>
      <sz val="9"/>
      <color indexed="8"/>
      <name val="Arial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</font>
    <font>
      <b/>
      <sz val="10"/>
      <color indexed="8"/>
      <name val="Trebuchet MS"/>
      <family val="2"/>
    </font>
    <font>
      <sz val="9"/>
      <name val="Arial CE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9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sz val="10"/>
      <color indexed="8"/>
      <name val="Trebuchet MS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Trebuchet MS"/>
      <family val="2"/>
      <charset val="238"/>
    </font>
    <font>
      <sz val="9"/>
      <color indexed="8"/>
      <name val="Trebuchet MS"/>
      <family val="2"/>
      <charset val="238"/>
    </font>
    <font>
      <i/>
      <sz val="9"/>
      <name val="Trebuchet MS"/>
      <family val="2"/>
    </font>
    <font>
      <b/>
      <sz val="9"/>
      <color indexed="23"/>
      <name val="Trebuchet MS"/>
      <family val="2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  <font>
      <b/>
      <sz val="11"/>
      <name val="Trebuchet MS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5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thin">
        <color indexed="5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6" fillId="2" borderId="0" xfId="1" applyFont="1" applyFill="1" applyBorder="1" applyAlignment="1">
      <alignment horizontal="left" vertical="center" wrapText="1"/>
    </xf>
    <xf numFmtId="0" fontId="3" fillId="2" borderId="0" xfId="0" applyFont="1" applyFill="1"/>
    <xf numFmtId="0" fontId="6" fillId="0" borderId="0" xfId="1" applyFont="1" applyBorder="1"/>
    <xf numFmtId="0" fontId="3" fillId="0" borderId="0" xfId="0" applyFont="1" applyBorder="1"/>
    <xf numFmtId="0" fontId="7" fillId="0" borderId="0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39" fontId="4" fillId="3" borderId="2" xfId="0" applyNumberFormat="1" applyFont="1" applyFill="1" applyBorder="1" applyAlignment="1">
      <alignment horizontal="right" vertical="top" wrapText="1"/>
    </xf>
    <xf numFmtId="39" fontId="4" fillId="3" borderId="3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/>
    </xf>
    <xf numFmtId="4" fontId="1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/>
    <xf numFmtId="4" fontId="6" fillId="2" borderId="0" xfId="1" applyNumberFormat="1" applyFont="1" applyFill="1" applyBorder="1" applyAlignment="1">
      <alignment vertical="center" wrapText="1"/>
    </xf>
    <xf numFmtId="4" fontId="6" fillId="0" borderId="0" xfId="1" applyNumberFormat="1" applyFont="1" applyBorder="1"/>
    <xf numFmtId="4" fontId="6" fillId="0" borderId="0" xfId="1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15" fillId="0" borderId="2" xfId="0" applyFont="1" applyBorder="1" applyAlignment="1">
      <alignment horizontal="left"/>
    </xf>
    <xf numFmtId="0" fontId="5" fillId="0" borderId="0" xfId="0" applyFont="1" applyBorder="1" applyAlignment="1"/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  <protection hidden="1"/>
    </xf>
    <xf numFmtId="0" fontId="16" fillId="0" borderId="0" xfId="0" applyFont="1"/>
    <xf numFmtId="0" fontId="17" fillId="0" borderId="0" xfId="0" applyFont="1"/>
    <xf numFmtId="0" fontId="7" fillId="0" borderId="0" xfId="0" applyFont="1"/>
    <xf numFmtId="0" fontId="8" fillId="0" borderId="3" xfId="0" applyFont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0" fontId="19" fillId="0" borderId="0" xfId="1" applyFont="1" applyBorder="1"/>
    <xf numFmtId="4" fontId="19" fillId="0" borderId="0" xfId="1" applyNumberFormat="1" applyFont="1" applyBorder="1"/>
    <xf numFmtId="4" fontId="19" fillId="0" borderId="0" xfId="1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center" vertical="center"/>
    </xf>
    <xf numFmtId="0" fontId="22" fillId="2" borderId="0" xfId="0" applyFont="1" applyFill="1" applyBorder="1"/>
    <xf numFmtId="164" fontId="3" fillId="2" borderId="0" xfId="0" applyNumberFormat="1" applyFont="1" applyFill="1" applyBorder="1" applyAlignment="1"/>
    <xf numFmtId="0" fontId="2" fillId="0" borderId="0" xfId="0" applyFont="1" applyBorder="1" applyAlignment="1"/>
    <xf numFmtId="0" fontId="23" fillId="0" borderId="0" xfId="0" applyFont="1" applyFill="1" applyAlignment="1">
      <alignment horizontal="right"/>
    </xf>
    <xf numFmtId="39" fontId="4" fillId="0" borderId="0" xfId="0" applyNumberFormat="1" applyFont="1" applyFill="1" applyBorder="1" applyAlignment="1"/>
    <xf numFmtId="0" fontId="24" fillId="0" borderId="0" xfId="0" applyFont="1" applyAlignment="1">
      <alignment horizontal="justify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5" fillId="0" borderId="8" xfId="0" applyFont="1" applyFill="1" applyBorder="1"/>
    <xf numFmtId="0" fontId="25" fillId="0" borderId="0" xfId="0" applyFont="1" applyFill="1" applyBorder="1" applyAlignment="1"/>
    <xf numFmtId="39" fontId="11" fillId="4" borderId="5" xfId="0" applyNumberFormat="1" applyFont="1" applyFill="1" applyBorder="1" applyAlignment="1">
      <alignment horizontal="right" vertical="center" wrapText="1"/>
    </xf>
    <xf numFmtId="4" fontId="11" fillId="4" borderId="10" xfId="0" applyNumberFormat="1" applyFont="1" applyFill="1" applyBorder="1" applyAlignment="1">
      <alignment horizontal="right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27" fillId="4" borderId="7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right" vertical="center"/>
    </xf>
    <xf numFmtId="4" fontId="27" fillId="4" borderId="7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39" fontId="4" fillId="3" borderId="2" xfId="0" applyNumberFormat="1" applyFont="1" applyFill="1" applyBorder="1" applyAlignment="1">
      <alignment horizontal="right" vertical="top" wrapText="1"/>
    </xf>
    <xf numFmtId="39" fontId="4" fillId="3" borderId="3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1" fillId="4" borderId="6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0" xfId="0" applyFont="1"/>
    <xf numFmtId="4" fontId="19" fillId="0" borderId="0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30998</xdr:rowOff>
    </xdr:to>
    <xdr:sp macro="" textlink="">
      <xdr:nvSpPr>
        <xdr:cNvPr id="24395" name="Text Box 5"/>
        <xdr:cNvSpPr txBox="1">
          <a:spLocks noChangeArrowheads="1"/>
        </xdr:cNvSpPr>
      </xdr:nvSpPr>
      <xdr:spPr bwMode="auto">
        <a:xfrm>
          <a:off x="7172325" y="3733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30998</xdr:rowOff>
    </xdr:to>
    <xdr:sp macro="" textlink="">
      <xdr:nvSpPr>
        <xdr:cNvPr id="24396" name="Text Box 6"/>
        <xdr:cNvSpPr txBox="1">
          <a:spLocks noChangeArrowheads="1"/>
        </xdr:cNvSpPr>
      </xdr:nvSpPr>
      <xdr:spPr bwMode="auto">
        <a:xfrm>
          <a:off x="7172325" y="3733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95250</xdr:colOff>
      <xdr:row>90</xdr:row>
      <xdr:rowOff>31234</xdr:rowOff>
    </xdr:to>
    <xdr:sp macro="" textlink="">
      <xdr:nvSpPr>
        <xdr:cNvPr id="24397" name="Text Box 10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95250</xdr:colOff>
      <xdr:row>90</xdr:row>
      <xdr:rowOff>31234</xdr:rowOff>
    </xdr:to>
    <xdr:sp macro="" textlink="">
      <xdr:nvSpPr>
        <xdr:cNvPr id="24398" name="Text Box 11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90</xdr:row>
      <xdr:rowOff>0</xdr:rowOff>
    </xdr:from>
    <xdr:to>
      <xdr:col>9</xdr:col>
      <xdr:colOff>95250</xdr:colOff>
      <xdr:row>90</xdr:row>
      <xdr:rowOff>31234</xdr:rowOff>
    </xdr:to>
    <xdr:sp macro="" textlink="">
      <xdr:nvSpPr>
        <xdr:cNvPr id="24399" name="Text Box 12"/>
        <xdr:cNvSpPr txBox="1">
          <a:spLocks noChangeArrowheads="1"/>
        </xdr:cNvSpPr>
      </xdr:nvSpPr>
      <xdr:spPr bwMode="auto">
        <a:xfrm>
          <a:off x="76485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95250</xdr:colOff>
      <xdr:row>90</xdr:row>
      <xdr:rowOff>31234</xdr:rowOff>
    </xdr:to>
    <xdr:sp macro="" textlink="">
      <xdr:nvSpPr>
        <xdr:cNvPr id="24400" name="Text Box 13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95250</xdr:colOff>
      <xdr:row>90</xdr:row>
      <xdr:rowOff>31234</xdr:rowOff>
    </xdr:to>
    <xdr:sp macro="" textlink="">
      <xdr:nvSpPr>
        <xdr:cNvPr id="24401" name="Text Box 14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95250</xdr:colOff>
      <xdr:row>90</xdr:row>
      <xdr:rowOff>31234</xdr:rowOff>
    </xdr:to>
    <xdr:sp macro="" textlink="">
      <xdr:nvSpPr>
        <xdr:cNvPr id="24403" name="Text Box 19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95250</xdr:colOff>
      <xdr:row>90</xdr:row>
      <xdr:rowOff>31234</xdr:rowOff>
    </xdr:to>
    <xdr:sp macro="" textlink="">
      <xdr:nvSpPr>
        <xdr:cNvPr id="24404" name="Text Box 20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95250</xdr:colOff>
      <xdr:row>71</xdr:row>
      <xdr:rowOff>31234</xdr:rowOff>
    </xdr:to>
    <xdr:sp macro="" textlink="">
      <xdr:nvSpPr>
        <xdr:cNvPr id="24408" name="Text Box 39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95250</xdr:colOff>
      <xdr:row>71</xdr:row>
      <xdr:rowOff>31234</xdr:rowOff>
    </xdr:to>
    <xdr:sp macro="" textlink="">
      <xdr:nvSpPr>
        <xdr:cNvPr id="24409" name="Text Box 40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71</xdr:row>
      <xdr:rowOff>0</xdr:rowOff>
    </xdr:from>
    <xdr:to>
      <xdr:col>9</xdr:col>
      <xdr:colOff>95250</xdr:colOff>
      <xdr:row>71</xdr:row>
      <xdr:rowOff>31234</xdr:rowOff>
    </xdr:to>
    <xdr:sp macro="" textlink="">
      <xdr:nvSpPr>
        <xdr:cNvPr id="24410" name="Text Box 41"/>
        <xdr:cNvSpPr txBox="1">
          <a:spLocks noChangeArrowheads="1"/>
        </xdr:cNvSpPr>
      </xdr:nvSpPr>
      <xdr:spPr bwMode="auto">
        <a:xfrm>
          <a:off x="764857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95250</xdr:colOff>
      <xdr:row>90</xdr:row>
      <xdr:rowOff>31234</xdr:rowOff>
    </xdr:to>
    <xdr:sp macro="" textlink="">
      <xdr:nvSpPr>
        <xdr:cNvPr id="24411" name="Text Box 42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95250</xdr:colOff>
      <xdr:row>90</xdr:row>
      <xdr:rowOff>31234</xdr:rowOff>
    </xdr:to>
    <xdr:sp macro="" textlink="">
      <xdr:nvSpPr>
        <xdr:cNvPr id="24412" name="Text Box 43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90</xdr:row>
      <xdr:rowOff>0</xdr:rowOff>
    </xdr:from>
    <xdr:to>
      <xdr:col>9</xdr:col>
      <xdr:colOff>95250</xdr:colOff>
      <xdr:row>90</xdr:row>
      <xdr:rowOff>31234</xdr:rowOff>
    </xdr:to>
    <xdr:sp macro="" textlink="">
      <xdr:nvSpPr>
        <xdr:cNvPr id="24413" name="Text Box 44"/>
        <xdr:cNvSpPr txBox="1">
          <a:spLocks noChangeArrowheads="1"/>
        </xdr:cNvSpPr>
      </xdr:nvSpPr>
      <xdr:spPr bwMode="auto">
        <a:xfrm>
          <a:off x="76485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95250</xdr:colOff>
      <xdr:row>89</xdr:row>
      <xdr:rowOff>31233</xdr:rowOff>
    </xdr:to>
    <xdr:sp macro="" textlink="">
      <xdr:nvSpPr>
        <xdr:cNvPr id="24414" name="Text Box 46"/>
        <xdr:cNvSpPr txBox="1">
          <a:spLocks noChangeArrowheads="1"/>
        </xdr:cNvSpPr>
      </xdr:nvSpPr>
      <xdr:spPr bwMode="auto">
        <a:xfrm>
          <a:off x="7172325" y="466915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95250</xdr:colOff>
      <xdr:row>89</xdr:row>
      <xdr:rowOff>31233</xdr:rowOff>
    </xdr:to>
    <xdr:sp macro="" textlink="">
      <xdr:nvSpPr>
        <xdr:cNvPr id="24415" name="Text Box 47"/>
        <xdr:cNvSpPr txBox="1">
          <a:spLocks noChangeArrowheads="1"/>
        </xdr:cNvSpPr>
      </xdr:nvSpPr>
      <xdr:spPr bwMode="auto">
        <a:xfrm>
          <a:off x="7172325" y="466915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89</xdr:row>
      <xdr:rowOff>0</xdr:rowOff>
    </xdr:from>
    <xdr:to>
      <xdr:col>9</xdr:col>
      <xdr:colOff>95250</xdr:colOff>
      <xdr:row>89</xdr:row>
      <xdr:rowOff>31233</xdr:rowOff>
    </xdr:to>
    <xdr:sp macro="" textlink="">
      <xdr:nvSpPr>
        <xdr:cNvPr id="24416" name="Text Box 48"/>
        <xdr:cNvSpPr txBox="1">
          <a:spLocks noChangeArrowheads="1"/>
        </xdr:cNvSpPr>
      </xdr:nvSpPr>
      <xdr:spPr bwMode="auto">
        <a:xfrm>
          <a:off x="7648575" y="466915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95250</xdr:colOff>
      <xdr:row>90</xdr:row>
      <xdr:rowOff>31234</xdr:rowOff>
    </xdr:to>
    <xdr:sp macro="" textlink="">
      <xdr:nvSpPr>
        <xdr:cNvPr id="24419" name="Text Box 13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95250</xdr:colOff>
      <xdr:row>90</xdr:row>
      <xdr:rowOff>31234</xdr:rowOff>
    </xdr:to>
    <xdr:sp macro="" textlink="">
      <xdr:nvSpPr>
        <xdr:cNvPr id="24420" name="Text Box 14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95250</xdr:colOff>
      <xdr:row>91</xdr:row>
      <xdr:rowOff>30292</xdr:rowOff>
    </xdr:to>
    <xdr:sp macro="" textlink="">
      <xdr:nvSpPr>
        <xdr:cNvPr id="24421" name="Text Box 13"/>
        <xdr:cNvSpPr txBox="1">
          <a:spLocks noChangeArrowheads="1"/>
        </xdr:cNvSpPr>
      </xdr:nvSpPr>
      <xdr:spPr bwMode="auto">
        <a:xfrm>
          <a:off x="2619375" y="470725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95250</xdr:colOff>
      <xdr:row>91</xdr:row>
      <xdr:rowOff>30292</xdr:rowOff>
    </xdr:to>
    <xdr:sp macro="" textlink="">
      <xdr:nvSpPr>
        <xdr:cNvPr id="24422" name="Text Box 14"/>
        <xdr:cNvSpPr txBox="1">
          <a:spLocks noChangeArrowheads="1"/>
        </xdr:cNvSpPr>
      </xdr:nvSpPr>
      <xdr:spPr bwMode="auto">
        <a:xfrm>
          <a:off x="2619375" y="470725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95250</xdr:colOff>
      <xdr:row>89</xdr:row>
      <xdr:rowOff>29858</xdr:rowOff>
    </xdr:to>
    <xdr:sp macro="" textlink="">
      <xdr:nvSpPr>
        <xdr:cNvPr id="24423" name="Text Box 13"/>
        <xdr:cNvSpPr txBox="1">
          <a:spLocks noChangeArrowheads="1"/>
        </xdr:cNvSpPr>
      </xdr:nvSpPr>
      <xdr:spPr bwMode="auto">
        <a:xfrm>
          <a:off x="2619375" y="466915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95250</xdr:colOff>
      <xdr:row>89</xdr:row>
      <xdr:rowOff>29858</xdr:rowOff>
    </xdr:to>
    <xdr:sp macro="" textlink="">
      <xdr:nvSpPr>
        <xdr:cNvPr id="24424" name="Text Box 14"/>
        <xdr:cNvSpPr txBox="1">
          <a:spLocks noChangeArrowheads="1"/>
        </xdr:cNvSpPr>
      </xdr:nvSpPr>
      <xdr:spPr bwMode="auto">
        <a:xfrm>
          <a:off x="2619375" y="466915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71</xdr:row>
      <xdr:rowOff>0</xdr:rowOff>
    </xdr:from>
    <xdr:to>
      <xdr:col>9</xdr:col>
      <xdr:colOff>95250</xdr:colOff>
      <xdr:row>71</xdr:row>
      <xdr:rowOff>31234</xdr:rowOff>
    </xdr:to>
    <xdr:sp macro="" textlink="">
      <xdr:nvSpPr>
        <xdr:cNvPr id="24428" name="Text Box 41"/>
        <xdr:cNvSpPr txBox="1">
          <a:spLocks noChangeArrowheads="1"/>
        </xdr:cNvSpPr>
      </xdr:nvSpPr>
      <xdr:spPr bwMode="auto">
        <a:xfrm>
          <a:off x="764857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95250</xdr:colOff>
      <xdr:row>71</xdr:row>
      <xdr:rowOff>31234</xdr:rowOff>
    </xdr:to>
    <xdr:sp macro="" textlink="">
      <xdr:nvSpPr>
        <xdr:cNvPr id="24430" name="Text Box 39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95250</xdr:colOff>
      <xdr:row>71</xdr:row>
      <xdr:rowOff>31234</xdr:rowOff>
    </xdr:to>
    <xdr:sp macro="" textlink="">
      <xdr:nvSpPr>
        <xdr:cNvPr id="24431" name="Text Box 40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45720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45720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36385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45720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36385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50" name="Text Box 19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46001</xdr:rowOff>
    </xdr:to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6257925" y="24574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46001</xdr:rowOff>
    </xdr:to>
    <xdr:sp macro="" textlink="">
      <xdr:nvSpPr>
        <xdr:cNvPr id="53" name="Text Box 40"/>
        <xdr:cNvSpPr txBox="1">
          <a:spLocks noChangeArrowheads="1"/>
        </xdr:cNvSpPr>
      </xdr:nvSpPr>
      <xdr:spPr bwMode="auto">
        <a:xfrm>
          <a:off x="6257925" y="24574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39</xdr:row>
      <xdr:rowOff>0</xdr:rowOff>
    </xdr:from>
    <xdr:to>
      <xdr:col>9</xdr:col>
      <xdr:colOff>28575</xdr:colOff>
      <xdr:row>39</xdr:row>
      <xdr:rowOff>9144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6800850" y="250888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56" name="Text Box 43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45720</xdr:rowOff>
    </xdr:to>
    <xdr:sp macro="" textlink="">
      <xdr:nvSpPr>
        <xdr:cNvPr id="57" name="Text Box 44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58" name="Text Box 46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45720</xdr:rowOff>
    </xdr:to>
    <xdr:sp macro="" textlink="">
      <xdr:nvSpPr>
        <xdr:cNvPr id="59" name="Text Box 47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45720</xdr:rowOff>
    </xdr:to>
    <xdr:sp macro="" textlink="">
      <xdr:nvSpPr>
        <xdr:cNvPr id="60" name="Text Box 48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45720</xdr:rowOff>
    </xdr:to>
    <xdr:sp macro="" textlink="">
      <xdr:nvSpPr>
        <xdr:cNvPr id="61" name="Text Box 13"/>
        <xdr:cNvSpPr txBox="1">
          <a:spLocks noChangeArrowheads="1"/>
        </xdr:cNvSpPr>
      </xdr:nvSpPr>
      <xdr:spPr bwMode="auto">
        <a:xfrm>
          <a:off x="36385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45720</xdr:rowOff>
    </xdr:to>
    <xdr:sp macro="" textlink="">
      <xdr:nvSpPr>
        <xdr:cNvPr id="62" name="Text Box 13"/>
        <xdr:cNvSpPr txBox="1">
          <a:spLocks noChangeArrowheads="1"/>
        </xdr:cNvSpPr>
      </xdr:nvSpPr>
      <xdr:spPr bwMode="auto">
        <a:xfrm>
          <a:off x="3638550" y="258699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95250</xdr:colOff>
      <xdr:row>40</xdr:row>
      <xdr:rowOff>45720</xdr:rowOff>
    </xdr:to>
    <xdr:sp macro="" textlink="">
      <xdr:nvSpPr>
        <xdr:cNvPr id="63" name="Text Box 14"/>
        <xdr:cNvSpPr txBox="1">
          <a:spLocks noChangeArrowheads="1"/>
        </xdr:cNvSpPr>
      </xdr:nvSpPr>
      <xdr:spPr bwMode="auto">
        <a:xfrm>
          <a:off x="3638550" y="258699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45720</xdr:rowOff>
    </xdr:to>
    <xdr:sp macro="" textlink="">
      <xdr:nvSpPr>
        <xdr:cNvPr id="64" name="Text Box 41"/>
        <xdr:cNvSpPr txBox="1">
          <a:spLocks noChangeArrowheads="1"/>
        </xdr:cNvSpPr>
      </xdr:nvSpPr>
      <xdr:spPr bwMode="auto">
        <a:xfrm>
          <a:off x="6800850" y="25631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46002</xdr:rowOff>
    </xdr:to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6257925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46002</xdr:rowOff>
    </xdr:to>
    <xdr:sp macro="" textlink="">
      <xdr:nvSpPr>
        <xdr:cNvPr id="66" name="Text Box 40"/>
        <xdr:cNvSpPr txBox="1">
          <a:spLocks noChangeArrowheads="1"/>
        </xdr:cNvSpPr>
      </xdr:nvSpPr>
      <xdr:spPr bwMode="auto">
        <a:xfrm>
          <a:off x="6257925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39</xdr:row>
      <xdr:rowOff>0</xdr:rowOff>
    </xdr:from>
    <xdr:to>
      <xdr:col>9</xdr:col>
      <xdr:colOff>28575</xdr:colOff>
      <xdr:row>39</xdr:row>
      <xdr:rowOff>46002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6800850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39</xdr:row>
      <xdr:rowOff>0</xdr:rowOff>
    </xdr:from>
    <xdr:to>
      <xdr:col>9</xdr:col>
      <xdr:colOff>28575</xdr:colOff>
      <xdr:row>39</xdr:row>
      <xdr:rowOff>46002</xdr:rowOff>
    </xdr:to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6800850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46378</xdr:rowOff>
    </xdr:to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6257925" y="25869900"/>
          <a:ext cx="95250" cy="227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46378</xdr:rowOff>
    </xdr:to>
    <xdr:sp macro="" textlink="">
      <xdr:nvSpPr>
        <xdr:cNvPr id="70" name="Text Box 40"/>
        <xdr:cNvSpPr txBox="1">
          <a:spLocks noChangeArrowheads="1"/>
        </xdr:cNvSpPr>
      </xdr:nvSpPr>
      <xdr:spPr bwMode="auto">
        <a:xfrm>
          <a:off x="6257925" y="25869900"/>
          <a:ext cx="95250" cy="227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45720</xdr:rowOff>
    </xdr:to>
    <xdr:sp macro="" textlink="">
      <xdr:nvSpPr>
        <xdr:cNvPr id="71" name="Text Box 41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45720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46379</xdr:rowOff>
    </xdr:to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6257925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95250</xdr:colOff>
      <xdr:row>40</xdr:row>
      <xdr:rowOff>46379</xdr:rowOff>
    </xdr:to>
    <xdr:sp macro="" textlink="">
      <xdr:nvSpPr>
        <xdr:cNvPr id="74" name="Text Box 40"/>
        <xdr:cNvSpPr txBox="1">
          <a:spLocks noChangeArrowheads="1"/>
        </xdr:cNvSpPr>
      </xdr:nvSpPr>
      <xdr:spPr bwMode="auto">
        <a:xfrm>
          <a:off x="6257925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46379</xdr:rowOff>
    </xdr:to>
    <xdr:sp macro="" textlink="">
      <xdr:nvSpPr>
        <xdr:cNvPr id="75" name="Text Box 41"/>
        <xdr:cNvSpPr txBox="1">
          <a:spLocks noChangeArrowheads="1"/>
        </xdr:cNvSpPr>
      </xdr:nvSpPr>
      <xdr:spPr bwMode="auto">
        <a:xfrm>
          <a:off x="6800850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40</xdr:row>
      <xdr:rowOff>0</xdr:rowOff>
    </xdr:from>
    <xdr:to>
      <xdr:col>9</xdr:col>
      <xdr:colOff>28575</xdr:colOff>
      <xdr:row>40</xdr:row>
      <xdr:rowOff>46379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6800850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64389</xdr:rowOff>
    </xdr:to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6962775" y="516731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64389</xdr:rowOff>
    </xdr:to>
    <xdr:sp macro="" textlink="">
      <xdr:nvSpPr>
        <xdr:cNvPr id="78" name="Text Box 40"/>
        <xdr:cNvSpPr txBox="1">
          <a:spLocks noChangeArrowheads="1"/>
        </xdr:cNvSpPr>
      </xdr:nvSpPr>
      <xdr:spPr bwMode="auto">
        <a:xfrm>
          <a:off x="6962775" y="516731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39</xdr:row>
      <xdr:rowOff>0</xdr:rowOff>
    </xdr:from>
    <xdr:to>
      <xdr:col>9</xdr:col>
      <xdr:colOff>28575</xdr:colOff>
      <xdr:row>39</xdr:row>
      <xdr:rowOff>9144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7439025" y="52273200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64389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6962775" y="528542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95250</xdr:colOff>
      <xdr:row>39</xdr:row>
      <xdr:rowOff>64389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6962775" y="528542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0"/>
  <sheetViews>
    <sheetView showGridLines="0" tabSelected="1" view="pageBreakPreview" topLeftCell="A34" zoomScaleSheetLayoutView="100" workbookViewId="0">
      <selection activeCell="D45" sqref="D45"/>
    </sheetView>
  </sheetViews>
  <sheetFormatPr defaultRowHeight="15"/>
  <cols>
    <col min="1" max="1" width="7.7109375" style="1" customWidth="1"/>
    <col min="2" max="2" width="13" style="1" customWidth="1"/>
    <col min="3" max="3" width="18.5703125" style="1" customWidth="1"/>
    <col min="4" max="4" width="19.140625" style="1" customWidth="1"/>
    <col min="5" max="5" width="5.140625" style="1" customWidth="1"/>
    <col min="6" max="6" width="6.5703125" style="1" customWidth="1"/>
    <col min="7" max="7" width="10" style="1" customWidth="1"/>
    <col min="8" max="8" width="24.28515625" style="1" customWidth="1"/>
    <col min="9" max="9" width="7.140625" style="1" customWidth="1"/>
    <col min="10" max="10" width="12.5703125" style="11" customWidth="1"/>
    <col min="11" max="11" width="13.85546875" style="11" customWidth="1"/>
    <col min="12" max="12" width="11.7109375" style="11" customWidth="1"/>
    <col min="13" max="13" width="13" style="11" customWidth="1"/>
    <col min="14" max="16384" width="9.140625" style="1"/>
  </cols>
  <sheetData>
    <row r="1" spans="1:13" s="5" customFormat="1">
      <c r="A1" s="102" t="s">
        <v>9</v>
      </c>
      <c r="B1" s="103"/>
      <c r="C1" s="103"/>
      <c r="D1" s="103"/>
      <c r="E1" s="103"/>
      <c r="F1" s="103"/>
      <c r="G1" s="103"/>
      <c r="H1" s="103"/>
      <c r="I1" s="4"/>
      <c r="J1" s="4"/>
      <c r="K1" s="25"/>
    </row>
    <row r="2" spans="1:13" s="24" customFormat="1" ht="178.5" customHeight="1">
      <c r="A2" s="104"/>
      <c r="B2" s="104"/>
      <c r="C2" s="104"/>
      <c r="D2" s="104"/>
      <c r="E2" s="104"/>
      <c r="F2" s="104"/>
      <c r="G2" s="104"/>
      <c r="H2" s="104"/>
    </row>
    <row r="3" spans="1:13" ht="14.1" customHeight="1">
      <c r="A3" s="28"/>
      <c r="B3" s="29"/>
      <c r="C3" s="30"/>
      <c r="D3" s="85"/>
      <c r="E3" s="85"/>
      <c r="F3" s="85"/>
      <c r="G3" s="85"/>
      <c r="H3" s="85"/>
      <c r="I3" s="1">
        <v>126</v>
      </c>
      <c r="J3" s="1"/>
      <c r="K3" s="1"/>
      <c r="L3" s="11" t="s">
        <v>8</v>
      </c>
    </row>
    <row r="4" spans="1:13" ht="14.25" customHeight="1">
      <c r="A4" s="28" t="s">
        <v>10</v>
      </c>
      <c r="B4" s="29" t="s">
        <v>35</v>
      </c>
      <c r="C4" s="30"/>
      <c r="D4" s="7"/>
      <c r="E4" s="7"/>
      <c r="F4" s="7"/>
      <c r="G4" s="89"/>
      <c r="H4" s="89"/>
      <c r="J4" s="1"/>
      <c r="K4" s="1"/>
    </row>
    <row r="5" spans="1:13" ht="15" customHeight="1">
      <c r="A5" s="28" t="s">
        <v>11</v>
      </c>
      <c r="B5" s="29" t="s">
        <v>18</v>
      </c>
      <c r="C5" s="30"/>
      <c r="D5" s="8"/>
      <c r="E5" s="8"/>
      <c r="F5" s="8"/>
      <c r="G5" s="8"/>
      <c r="H5" s="32"/>
      <c r="J5" s="1"/>
      <c r="K5" s="1"/>
      <c r="L5" s="1"/>
      <c r="M5" s="1"/>
    </row>
    <row r="6" spans="1:13" ht="21" customHeight="1">
      <c r="A6" s="33" t="s">
        <v>0</v>
      </c>
      <c r="B6" s="34" t="s">
        <v>1</v>
      </c>
      <c r="C6" s="90" t="s">
        <v>6</v>
      </c>
      <c r="D6" s="90"/>
      <c r="E6" s="35" t="s">
        <v>2</v>
      </c>
      <c r="F6" s="36" t="s">
        <v>3</v>
      </c>
      <c r="G6" s="36" t="s">
        <v>4</v>
      </c>
      <c r="H6" s="37" t="s">
        <v>13</v>
      </c>
      <c r="I6" s="21"/>
      <c r="J6" s="1"/>
      <c r="K6" s="1" t="s">
        <v>7</v>
      </c>
      <c r="M6" s="22"/>
    </row>
    <row r="7" spans="1:13" ht="19.5" customHeight="1">
      <c r="A7" s="107">
        <v>1</v>
      </c>
      <c r="B7" s="88"/>
      <c r="C7" s="88"/>
      <c r="D7" s="75"/>
      <c r="E7" s="31" t="s">
        <v>5</v>
      </c>
      <c r="F7" s="20">
        <v>2</v>
      </c>
      <c r="G7" s="16">
        <f>$I$3*K7</f>
        <v>37548</v>
      </c>
      <c r="H7" s="18">
        <f>F7*G7</f>
        <v>75096</v>
      </c>
      <c r="J7" s="1"/>
      <c r="K7" s="1">
        <v>298</v>
      </c>
      <c r="L7" s="1"/>
      <c r="M7" s="1"/>
    </row>
    <row r="8" spans="1:13" ht="151.5" customHeight="1">
      <c r="A8" s="108"/>
      <c r="B8" s="86" t="s">
        <v>36</v>
      </c>
      <c r="C8" s="86"/>
      <c r="D8" s="86"/>
      <c r="E8" s="14"/>
      <c r="F8" s="15"/>
      <c r="G8" s="17"/>
      <c r="H8" s="19"/>
      <c r="J8" s="1"/>
      <c r="K8" s="1"/>
      <c r="L8" s="1"/>
      <c r="M8" s="1"/>
    </row>
    <row r="9" spans="1:13" ht="16.5" customHeight="1">
      <c r="A9" s="83">
        <v>2</v>
      </c>
      <c r="B9" s="74"/>
      <c r="C9" s="12"/>
      <c r="D9" s="9"/>
      <c r="E9" s="13" t="s">
        <v>5</v>
      </c>
      <c r="F9" s="20">
        <v>4</v>
      </c>
      <c r="G9" s="16">
        <f>$I$3*K9</f>
        <v>44100</v>
      </c>
      <c r="H9" s="18">
        <f>F9*G9</f>
        <v>176400</v>
      </c>
      <c r="J9" s="1"/>
      <c r="K9" s="1">
        <v>350</v>
      </c>
      <c r="L9" s="1"/>
      <c r="M9" s="1"/>
    </row>
    <row r="10" spans="1:13" ht="32.25" customHeight="1">
      <c r="A10" s="84"/>
      <c r="B10" s="86" t="s">
        <v>33</v>
      </c>
      <c r="C10" s="86"/>
      <c r="D10" s="86"/>
      <c r="E10" s="14"/>
      <c r="F10" s="15"/>
      <c r="G10" s="17"/>
      <c r="H10" s="19"/>
      <c r="J10" s="1"/>
      <c r="K10" s="1"/>
      <c r="L10" s="1"/>
      <c r="M10" s="1"/>
    </row>
    <row r="11" spans="1:13" s="24" customFormat="1" ht="16.5" customHeight="1">
      <c r="A11" s="83">
        <v>3</v>
      </c>
      <c r="B11" s="87"/>
      <c r="C11" s="87"/>
      <c r="D11" s="9"/>
      <c r="E11" s="91" t="s">
        <v>5</v>
      </c>
      <c r="F11" s="93">
        <v>4</v>
      </c>
      <c r="G11" s="95">
        <f>$I$3*K11</f>
        <v>22680</v>
      </c>
      <c r="H11" s="97">
        <f>F11*G11</f>
        <v>90720</v>
      </c>
      <c r="K11" s="24">
        <v>180</v>
      </c>
    </row>
    <row r="12" spans="1:13" s="24" customFormat="1" ht="55.5" customHeight="1">
      <c r="A12" s="84"/>
      <c r="B12" s="86" t="s">
        <v>38</v>
      </c>
      <c r="C12" s="86"/>
      <c r="D12" s="86"/>
      <c r="E12" s="92"/>
      <c r="F12" s="94"/>
      <c r="G12" s="96"/>
      <c r="H12" s="98"/>
    </row>
    <row r="13" spans="1:13" ht="16.5" customHeight="1">
      <c r="A13" s="83">
        <v>4</v>
      </c>
      <c r="B13" s="87"/>
      <c r="C13" s="87"/>
      <c r="D13" s="9"/>
      <c r="E13" s="91" t="s">
        <v>5</v>
      </c>
      <c r="F13" s="93">
        <v>20</v>
      </c>
      <c r="G13" s="95">
        <f>$I$3*K13</f>
        <v>12348</v>
      </c>
      <c r="H13" s="97">
        <f>F13*G13</f>
        <v>246960</v>
      </c>
      <c r="J13" s="1"/>
      <c r="K13" s="1">
        <v>98</v>
      </c>
      <c r="L13" s="1"/>
      <c r="M13" s="1"/>
    </row>
    <row r="14" spans="1:13" ht="138.75" customHeight="1">
      <c r="A14" s="84"/>
      <c r="B14" s="86" t="s">
        <v>39</v>
      </c>
      <c r="C14" s="86"/>
      <c r="D14" s="86"/>
      <c r="E14" s="92"/>
      <c r="F14" s="94"/>
      <c r="G14" s="96"/>
      <c r="H14" s="98"/>
      <c r="J14" s="1"/>
      <c r="K14" s="1"/>
      <c r="L14" s="1"/>
      <c r="M14" s="1"/>
    </row>
    <row r="15" spans="1:13" ht="16.5" customHeight="1">
      <c r="A15" s="83">
        <v>5</v>
      </c>
      <c r="B15" s="87"/>
      <c r="C15" s="87"/>
      <c r="D15" s="9"/>
      <c r="E15" s="91" t="s">
        <v>5</v>
      </c>
      <c r="F15" s="99">
        <v>9</v>
      </c>
      <c r="G15" s="95">
        <f>$I$3*K15</f>
        <v>20790</v>
      </c>
      <c r="H15" s="97">
        <f>F15*G15</f>
        <v>187110</v>
      </c>
      <c r="J15" s="1"/>
      <c r="K15" s="1">
        <v>165</v>
      </c>
      <c r="L15" s="1"/>
      <c r="M15" s="1"/>
    </row>
    <row r="16" spans="1:13" ht="139.5" customHeight="1">
      <c r="A16" s="84"/>
      <c r="B16" s="101" t="s">
        <v>40</v>
      </c>
      <c r="C16" s="101"/>
      <c r="D16" s="101"/>
      <c r="E16" s="92"/>
      <c r="F16" s="100"/>
      <c r="G16" s="96"/>
      <c r="H16" s="98"/>
      <c r="J16" s="1"/>
      <c r="K16" s="1"/>
      <c r="L16" s="1"/>
      <c r="M16" s="1"/>
    </row>
    <row r="17" spans="1:13" ht="16.5" customHeight="1">
      <c r="A17" s="83">
        <v>6</v>
      </c>
      <c r="B17" s="87"/>
      <c r="C17" s="87"/>
      <c r="D17" s="9"/>
      <c r="E17" s="91" t="s">
        <v>5</v>
      </c>
      <c r="F17" s="99">
        <v>1</v>
      </c>
      <c r="G17" s="95">
        <f>$I$3*K17</f>
        <v>80766</v>
      </c>
      <c r="H17" s="97">
        <f>F17*G17</f>
        <v>80766</v>
      </c>
      <c r="J17" s="1"/>
      <c r="K17" s="1">
        <v>641</v>
      </c>
      <c r="L17" s="1"/>
      <c r="M17" s="1"/>
    </row>
    <row r="18" spans="1:13" ht="166.5" customHeight="1">
      <c r="A18" s="84"/>
      <c r="B18" s="101" t="s">
        <v>41</v>
      </c>
      <c r="C18" s="101"/>
      <c r="D18" s="101"/>
      <c r="E18" s="92"/>
      <c r="F18" s="100"/>
      <c r="G18" s="96"/>
      <c r="H18" s="98"/>
      <c r="I18" s="6"/>
      <c r="J18" s="1"/>
      <c r="K18" s="1"/>
      <c r="L18" s="1"/>
      <c r="M18" s="1"/>
    </row>
    <row r="19" spans="1:13" s="24" customFormat="1" ht="16.5" customHeight="1">
      <c r="A19" s="83">
        <v>7</v>
      </c>
      <c r="B19" s="87"/>
      <c r="C19" s="87"/>
      <c r="D19" s="9"/>
      <c r="E19" s="91" t="s">
        <v>5</v>
      </c>
      <c r="F19" s="99">
        <v>1</v>
      </c>
      <c r="G19" s="95">
        <f>$I$3*K19</f>
        <v>2520</v>
      </c>
      <c r="H19" s="97">
        <f>F19*G19</f>
        <v>2520</v>
      </c>
      <c r="K19" s="24">
        <v>20</v>
      </c>
    </row>
    <row r="20" spans="1:13" s="24" customFormat="1" ht="31.5" customHeight="1">
      <c r="A20" s="84"/>
      <c r="B20" s="86" t="s">
        <v>34</v>
      </c>
      <c r="C20" s="86"/>
      <c r="D20" s="86"/>
      <c r="E20" s="92"/>
      <c r="F20" s="100"/>
      <c r="G20" s="96"/>
      <c r="H20" s="98"/>
      <c r="I20" s="6"/>
    </row>
    <row r="21" spans="1:13" s="24" customFormat="1" ht="16.5" customHeight="1">
      <c r="A21" s="83">
        <v>8</v>
      </c>
      <c r="B21" s="87"/>
      <c r="C21" s="87"/>
      <c r="D21" s="9"/>
      <c r="E21" s="91" t="s">
        <v>5</v>
      </c>
      <c r="F21" s="99">
        <v>1</v>
      </c>
      <c r="G21" s="95">
        <f>$I$3*K21</f>
        <v>0</v>
      </c>
      <c r="H21" s="97">
        <f>F21*G21</f>
        <v>0</v>
      </c>
      <c r="K21" s="24">
        <v>0</v>
      </c>
    </row>
    <row r="22" spans="1:13" s="24" customFormat="1" ht="174" customHeight="1">
      <c r="A22" s="84"/>
      <c r="B22" s="86" t="s">
        <v>42</v>
      </c>
      <c r="C22" s="86"/>
      <c r="D22" s="86"/>
      <c r="E22" s="92"/>
      <c r="F22" s="100"/>
      <c r="G22" s="96"/>
      <c r="H22" s="98"/>
      <c r="I22" s="6"/>
    </row>
    <row r="23" spans="1:13" s="23" customFormat="1" ht="22.5" customHeight="1">
      <c r="A23" s="105" t="s">
        <v>30</v>
      </c>
      <c r="B23" s="105"/>
      <c r="C23" s="105"/>
      <c r="D23" s="105"/>
      <c r="E23" s="105"/>
      <c r="F23" s="105"/>
      <c r="G23" s="105"/>
      <c r="H23" s="60">
        <f>SUM(H7:H22)</f>
        <v>859572</v>
      </c>
      <c r="I23" s="10"/>
    </row>
    <row r="24" spans="1:13" s="24" customFormat="1" ht="22.5" customHeight="1"/>
    <row r="25" spans="1:13" s="24" customFormat="1" ht="22.5" customHeight="1">
      <c r="A25" s="28" t="s">
        <v>12</v>
      </c>
      <c r="B25" s="38" t="s">
        <v>19</v>
      </c>
      <c r="C25" s="39"/>
      <c r="D25" s="39"/>
      <c r="E25" s="40"/>
      <c r="F25" s="40"/>
      <c r="I25" s="109"/>
      <c r="J25" s="109"/>
      <c r="K25" s="109"/>
    </row>
    <row r="26" spans="1:13" s="24" customFormat="1" ht="22.5" customHeight="1">
      <c r="A26" s="66" t="s">
        <v>0</v>
      </c>
      <c r="B26" s="106" t="s">
        <v>1</v>
      </c>
      <c r="C26" s="106"/>
      <c r="D26" s="106"/>
      <c r="E26" s="67" t="s">
        <v>2</v>
      </c>
      <c r="F26" s="68" t="s">
        <v>3</v>
      </c>
      <c r="G26" s="68" t="s">
        <v>4</v>
      </c>
      <c r="H26" s="69" t="s">
        <v>13</v>
      </c>
      <c r="I26" s="6"/>
      <c r="J26" s="110"/>
      <c r="K26" s="110"/>
    </row>
    <row r="27" spans="1:13" s="24" customFormat="1" ht="61.5" customHeight="1">
      <c r="A27" s="79">
        <v>1</v>
      </c>
      <c r="B27" s="81" t="s">
        <v>43</v>
      </c>
      <c r="C27" s="81"/>
      <c r="D27" s="81"/>
      <c r="E27" s="78" t="s">
        <v>14</v>
      </c>
      <c r="F27" s="73">
        <v>3200</v>
      </c>
      <c r="G27" s="46">
        <v>280</v>
      </c>
      <c r="H27" s="42">
        <f t="shared" ref="H27" si="0">F27*G27</f>
        <v>896000</v>
      </c>
      <c r="I27" s="6"/>
      <c r="J27" s="26"/>
      <c r="K27" s="27"/>
    </row>
    <row r="28" spans="1:13" s="24" customFormat="1" ht="30" customHeight="1">
      <c r="A28" s="79">
        <v>2</v>
      </c>
      <c r="B28" s="81" t="s">
        <v>37</v>
      </c>
      <c r="C28" s="81"/>
      <c r="D28" s="81"/>
      <c r="E28" s="78" t="s">
        <v>14</v>
      </c>
      <c r="F28" s="73">
        <v>3000</v>
      </c>
      <c r="G28" s="46">
        <v>110</v>
      </c>
      <c r="H28" s="42">
        <f>F28*G28</f>
        <v>330000</v>
      </c>
      <c r="I28" s="6"/>
      <c r="J28" s="26"/>
      <c r="K28" s="27"/>
    </row>
    <row r="29" spans="1:13" s="24" customFormat="1" ht="33" customHeight="1">
      <c r="A29" s="79">
        <v>3</v>
      </c>
      <c r="B29" s="81" t="s">
        <v>20</v>
      </c>
      <c r="C29" s="81"/>
      <c r="D29" s="81"/>
      <c r="E29" s="78" t="s">
        <v>15</v>
      </c>
      <c r="F29" s="73">
        <v>1</v>
      </c>
      <c r="G29" s="46">
        <v>15000</v>
      </c>
      <c r="H29" s="42">
        <f t="shared" ref="H29" si="1">F29*G29</f>
        <v>15000</v>
      </c>
      <c r="I29" s="6"/>
      <c r="J29" s="26"/>
      <c r="K29" s="27"/>
    </row>
    <row r="30" spans="1:13" s="24" customFormat="1" ht="22.5" customHeight="1">
      <c r="A30" s="80" t="s">
        <v>29</v>
      </c>
      <c r="B30" s="80"/>
      <c r="C30" s="80"/>
      <c r="D30" s="80"/>
      <c r="E30" s="80"/>
      <c r="F30" s="80"/>
      <c r="G30" s="80"/>
      <c r="H30" s="61">
        <f>SUM(H27:H29)</f>
        <v>1241000</v>
      </c>
      <c r="I30" s="43"/>
      <c r="J30" s="44"/>
      <c r="K30" s="45"/>
    </row>
    <row r="31" spans="1:13" s="24" customFormat="1" ht="22.5" customHeight="1"/>
    <row r="32" spans="1:13" s="24" customFormat="1" ht="22.5" customHeight="1">
      <c r="A32" s="28" t="s">
        <v>21</v>
      </c>
      <c r="B32" s="38" t="s">
        <v>22</v>
      </c>
      <c r="C32" s="39"/>
      <c r="D32" s="39"/>
      <c r="E32" s="40"/>
      <c r="F32" s="40"/>
      <c r="I32" s="109"/>
      <c r="J32" s="109"/>
      <c r="K32" s="109"/>
    </row>
    <row r="33" spans="1:11" s="24" customFormat="1" ht="22.5" customHeight="1">
      <c r="A33" s="66" t="s">
        <v>0</v>
      </c>
      <c r="B33" s="106" t="s">
        <v>1</v>
      </c>
      <c r="C33" s="106"/>
      <c r="D33" s="106"/>
      <c r="E33" s="67" t="s">
        <v>2</v>
      </c>
      <c r="F33" s="68" t="s">
        <v>3</v>
      </c>
      <c r="G33" s="68" t="s">
        <v>4</v>
      </c>
      <c r="H33" s="69" t="s">
        <v>13</v>
      </c>
      <c r="I33" s="6"/>
      <c r="J33" s="110"/>
      <c r="K33" s="110"/>
    </row>
    <row r="34" spans="1:11" s="24" customFormat="1" ht="50.25" customHeight="1">
      <c r="A34" s="79">
        <v>1</v>
      </c>
      <c r="B34" s="82" t="s">
        <v>23</v>
      </c>
      <c r="C34" s="82"/>
      <c r="D34" s="82"/>
      <c r="E34" s="41" t="s">
        <v>24</v>
      </c>
      <c r="F34" s="76">
        <v>1</v>
      </c>
      <c r="G34" s="77">
        <f>K34*I3</f>
        <v>88200</v>
      </c>
      <c r="H34" s="42">
        <f t="shared" ref="H34" si="2">F34*G34</f>
        <v>88200</v>
      </c>
      <c r="I34" s="6"/>
      <c r="J34" s="26"/>
      <c r="K34" s="27">
        <v>700</v>
      </c>
    </row>
    <row r="35" spans="1:11" s="24" customFormat="1" ht="60" customHeight="1">
      <c r="A35" s="79">
        <v>2</v>
      </c>
      <c r="B35" s="82" t="s">
        <v>25</v>
      </c>
      <c r="C35" s="82"/>
      <c r="D35" s="82"/>
      <c r="E35" s="41" t="s">
        <v>24</v>
      </c>
      <c r="F35" s="76">
        <v>1</v>
      </c>
      <c r="G35" s="77">
        <f>K35*I3</f>
        <v>50400</v>
      </c>
      <c r="H35" s="42">
        <f>F35*G35</f>
        <v>50400</v>
      </c>
      <c r="I35" s="6"/>
      <c r="J35" s="26"/>
      <c r="K35" s="27">
        <v>400</v>
      </c>
    </row>
    <row r="36" spans="1:11" s="24" customFormat="1" ht="33" customHeight="1">
      <c r="A36" s="79">
        <v>3</v>
      </c>
      <c r="B36" s="82" t="s">
        <v>26</v>
      </c>
      <c r="C36" s="82"/>
      <c r="D36" s="82"/>
      <c r="E36" s="41" t="s">
        <v>15</v>
      </c>
      <c r="F36" s="76">
        <v>1</v>
      </c>
      <c r="G36" s="77">
        <f>K36*I3</f>
        <v>44100</v>
      </c>
      <c r="H36" s="42">
        <f t="shared" ref="H36" si="3">F36*G36</f>
        <v>44100</v>
      </c>
      <c r="I36" s="6"/>
      <c r="J36" s="26"/>
      <c r="K36" s="27">
        <v>350</v>
      </c>
    </row>
    <row r="37" spans="1:11" s="24" customFormat="1" ht="33" customHeight="1">
      <c r="A37" s="79">
        <v>4</v>
      </c>
      <c r="B37" s="82" t="s">
        <v>27</v>
      </c>
      <c r="C37" s="82"/>
      <c r="D37" s="82"/>
      <c r="E37" s="41" t="s">
        <v>24</v>
      </c>
      <c r="F37" s="76">
        <v>1</v>
      </c>
      <c r="G37" s="77">
        <f>K37*I3</f>
        <v>18900</v>
      </c>
      <c r="H37" s="42">
        <f t="shared" ref="H37" si="4">F37*G37</f>
        <v>18900</v>
      </c>
      <c r="I37" s="6"/>
      <c r="J37" s="26"/>
      <c r="K37" s="27">
        <v>150</v>
      </c>
    </row>
    <row r="38" spans="1:11" s="24" customFormat="1" ht="22.5" customHeight="1">
      <c r="A38" s="80" t="s">
        <v>28</v>
      </c>
      <c r="B38" s="80"/>
      <c r="C38" s="80"/>
      <c r="D38" s="80"/>
      <c r="E38" s="80"/>
      <c r="F38" s="80"/>
      <c r="G38" s="80"/>
      <c r="H38" s="61">
        <f>SUM(H34:H37)</f>
        <v>201600</v>
      </c>
      <c r="I38" s="43"/>
      <c r="J38" s="44"/>
      <c r="K38" s="45"/>
    </row>
    <row r="39" spans="1:11" s="24" customFormat="1" ht="30.75" customHeight="1">
      <c r="A39" s="80" t="s">
        <v>44</v>
      </c>
      <c r="B39" s="80"/>
      <c r="C39" s="80"/>
      <c r="D39" s="80"/>
      <c r="E39" s="80"/>
      <c r="F39" s="80"/>
      <c r="G39" s="80"/>
      <c r="H39" s="61">
        <f>H30+H23+H38</f>
        <v>2302172</v>
      </c>
    </row>
    <row r="40" spans="1:11" s="24" customFormat="1" ht="22.5" customHeight="1">
      <c r="A40" s="47"/>
      <c r="B40" s="48"/>
      <c r="C40" s="2"/>
      <c r="D40" s="3"/>
      <c r="E40" s="49"/>
      <c r="F40" s="49"/>
      <c r="G40" s="50"/>
      <c r="H40" s="51"/>
      <c r="I40" s="6"/>
      <c r="J40" s="26"/>
      <c r="K40" s="27"/>
    </row>
    <row r="41" spans="1:11" s="24" customFormat="1" ht="22.5" customHeight="1">
      <c r="A41" s="68"/>
      <c r="B41" s="68"/>
      <c r="C41" s="68"/>
      <c r="D41" s="70"/>
      <c r="E41" s="70"/>
      <c r="F41" s="70"/>
      <c r="G41" s="71" t="s">
        <v>16</v>
      </c>
      <c r="H41" s="72">
        <f>H39*0.2</f>
        <v>460434.4</v>
      </c>
    </row>
    <row r="42" spans="1:11" s="24" customFormat="1" ht="22.5" customHeight="1">
      <c r="A42" s="68"/>
      <c r="B42" s="68"/>
      <c r="C42" s="68"/>
      <c r="D42" s="70"/>
      <c r="E42" s="70"/>
      <c r="F42" s="70"/>
      <c r="G42" s="71" t="s">
        <v>45</v>
      </c>
      <c r="H42" s="72">
        <f>H39+H41</f>
        <v>2762606.4</v>
      </c>
    </row>
    <row r="43" spans="1:11" s="24" customFormat="1" ht="22.5" customHeight="1">
      <c r="A43" s="52"/>
      <c r="B43"/>
      <c r="C43"/>
      <c r="D43"/>
      <c r="E43"/>
      <c r="F43"/>
      <c r="G43"/>
      <c r="H43"/>
    </row>
    <row r="44" spans="1:11" s="24" customFormat="1" ht="22.5" customHeight="1"/>
    <row r="45" spans="1:11" s="54" customFormat="1" ht="22.5" customHeight="1">
      <c r="A45" s="53"/>
      <c r="C45" s="55"/>
      <c r="D45" s="55"/>
      <c r="E45" s="55"/>
      <c r="F45" s="55"/>
    </row>
    <row r="46" spans="1:11" s="54" customFormat="1" ht="22.5" customHeight="1">
      <c r="A46" s="53"/>
      <c r="C46" s="55"/>
      <c r="D46" s="55"/>
      <c r="E46" s="55"/>
      <c r="F46" s="54" t="s">
        <v>17</v>
      </c>
      <c r="G46" s="63"/>
      <c r="H46" s="63"/>
    </row>
    <row r="47" spans="1:11" s="54" customFormat="1" ht="22.5" customHeight="1">
      <c r="A47" s="53"/>
      <c r="C47" s="56"/>
      <c r="D47" s="57"/>
      <c r="E47" s="57"/>
      <c r="F47" s="58"/>
      <c r="G47" s="58"/>
      <c r="H47" s="58"/>
    </row>
    <row r="48" spans="1:11" s="54" customFormat="1" ht="18.75" customHeight="1">
      <c r="A48" s="53"/>
      <c r="C48" s="59"/>
      <c r="D48" s="59"/>
      <c r="E48" s="59"/>
      <c r="F48" s="64" t="s">
        <v>31</v>
      </c>
      <c r="G48" s="62"/>
    </row>
    <row r="49" spans="6:13" s="24" customFormat="1" ht="15.75" customHeight="1">
      <c r="F49" s="65" t="s">
        <v>32</v>
      </c>
    </row>
    <row r="50" spans="6:13">
      <c r="J50" s="1"/>
      <c r="K50" s="1"/>
      <c r="L50" s="1"/>
      <c r="M50" s="1"/>
    </row>
  </sheetData>
  <mergeCells count="68">
    <mergeCell ref="B26:D26"/>
    <mergeCell ref="A7:A8"/>
    <mergeCell ref="I32:K32"/>
    <mergeCell ref="B33:D33"/>
    <mergeCell ref="J33:K33"/>
    <mergeCell ref="I25:K25"/>
    <mergeCell ref="J26:K26"/>
    <mergeCell ref="H21:H22"/>
    <mergeCell ref="G21:G22"/>
    <mergeCell ref="F21:F22"/>
    <mergeCell ref="B22:D22"/>
    <mergeCell ref="E17:E18"/>
    <mergeCell ref="A1:H2"/>
    <mergeCell ref="A23:G23"/>
    <mergeCell ref="H13:H14"/>
    <mergeCell ref="B14:D14"/>
    <mergeCell ref="B15:C15"/>
    <mergeCell ref="E15:E16"/>
    <mergeCell ref="F15:F16"/>
    <mergeCell ref="G15:G16"/>
    <mergeCell ref="H15:H16"/>
    <mergeCell ref="B16:D16"/>
    <mergeCell ref="B17:C17"/>
    <mergeCell ref="A21:A22"/>
    <mergeCell ref="B21:C21"/>
    <mergeCell ref="E21:E22"/>
    <mergeCell ref="F17:F18"/>
    <mergeCell ref="G17:G18"/>
    <mergeCell ref="H17:H18"/>
    <mergeCell ref="B18:D18"/>
    <mergeCell ref="B19:C19"/>
    <mergeCell ref="E19:E20"/>
    <mergeCell ref="F19:F20"/>
    <mergeCell ref="G19:G20"/>
    <mergeCell ref="H19:H20"/>
    <mergeCell ref="B20:D20"/>
    <mergeCell ref="D3:H3"/>
    <mergeCell ref="B8:D8"/>
    <mergeCell ref="B10:D10"/>
    <mergeCell ref="B13:C13"/>
    <mergeCell ref="B7:C7"/>
    <mergeCell ref="G4:H4"/>
    <mergeCell ref="C6:D6"/>
    <mergeCell ref="E13:E14"/>
    <mergeCell ref="F13:F14"/>
    <mergeCell ref="G13:G14"/>
    <mergeCell ref="B11:C11"/>
    <mergeCell ref="E11:E12"/>
    <mergeCell ref="F11:F12"/>
    <mergeCell ref="G11:G12"/>
    <mergeCell ref="H11:H12"/>
    <mergeCell ref="B12:D12"/>
    <mergeCell ref="A9:A10"/>
    <mergeCell ref="A13:A14"/>
    <mergeCell ref="A19:A20"/>
    <mergeCell ref="A15:A16"/>
    <mergeCell ref="A17:A18"/>
    <mergeCell ref="A11:A12"/>
    <mergeCell ref="A39:G39"/>
    <mergeCell ref="B27:D27"/>
    <mergeCell ref="B28:D28"/>
    <mergeCell ref="B29:D29"/>
    <mergeCell ref="A30:G30"/>
    <mergeCell ref="B36:D36"/>
    <mergeCell ref="A38:G38"/>
    <mergeCell ref="B37:D37"/>
    <mergeCell ref="B35:D35"/>
    <mergeCell ref="B34:D34"/>
  </mergeCells>
  <phoneticPr fontId="0" type="noConversion"/>
  <printOptions horizontalCentered="1"/>
  <pageMargins left="0.67" right="3.937007874015748E-2" top="0.51181102362204722" bottom="0.23622047244094491" header="0.23622047244094491" footer="0.23622047244094491"/>
  <pageSetup paperSize="9" scale="92" orientation="portrait" r:id="rId1"/>
  <headerFooter alignWithMargins="0">
    <oddFooter>Page &amp;P of &amp;N</oddFooter>
  </headerFooter>
  <rowBreaks count="2" manualBreakCount="2">
    <brk id="16" max="7" man="1"/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Ponuda</vt:lpstr>
      <vt:lpstr>Ponuda!Print_Area</vt:lpstr>
      <vt:lpstr>Ponuda!Print_Titles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mlazarevic</dc:creator>
  <cp:lastModifiedBy>Damjan.Slijepcevic</cp:lastModifiedBy>
  <cp:lastPrinted>2017-01-13T14:30:27Z</cp:lastPrinted>
  <dcterms:created xsi:type="dcterms:W3CDTF">2006-01-23T19:37:33Z</dcterms:created>
  <dcterms:modified xsi:type="dcterms:W3CDTF">2017-01-17T12:38:52Z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TC101514011033</vt:lpwstr>
  </property>
</Properties>
</file>