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180" tabRatio="680" activeTab="0"/>
  </bookViews>
  <sheets>
    <sheet name="Ponuda" sheetId="1" r:id="rId1"/>
  </sheets>
  <definedNames>
    <definedName name="gas" localSheetId="0">'Ponuda'!#REF!</definedName>
    <definedName name="_xlnm.Print_Area" localSheetId="0">'Ponuda'!$A$1:$H$64</definedName>
    <definedName name="ukupno" localSheetId="0">'Ponuda'!#REF!</definedName>
  </definedNames>
  <calcPr fullCalcOnLoad="1"/>
</workbook>
</file>

<file path=xl/sharedStrings.xml><?xml version="1.0" encoding="utf-8"?>
<sst xmlns="http://schemas.openxmlformats.org/spreadsheetml/2006/main" count="105" uniqueCount="64">
  <si>
    <t>Red.br.</t>
  </si>
  <si>
    <t>Opis</t>
  </si>
  <si>
    <t>Sitan i nestandardni instalacioni materijal - paušalno</t>
  </si>
  <si>
    <t>J.M</t>
  </si>
  <si>
    <t>Kol.</t>
  </si>
  <si>
    <t>Cena/j.m.</t>
  </si>
  <si>
    <t>kom</t>
  </si>
  <si>
    <t>Proizvođač</t>
  </si>
  <si>
    <t>Specifikacija instalacionog materijala</t>
  </si>
  <si>
    <t>m</t>
  </si>
  <si>
    <t>Montaža opreme na postavljenu i obeleženu instalaciju</t>
  </si>
  <si>
    <t>Podešavanje uređaja i opreme, povezivanje centralnih uređaja, testiranje i programiranje, puštanje u rad, provera funkcionalne ispravnosti sistema i obuka korisnika, izrada uputstva za rukovanje</t>
  </si>
  <si>
    <t>Cena (RSD)</t>
  </si>
  <si>
    <t>REKAPITULACIJA</t>
  </si>
  <si>
    <t>Isporuka i ugradnja pod malter ili u spušteni plafon HF crevo prečnika 16mm.</t>
  </si>
  <si>
    <t>Isporuka i ugradnja Instalacionog kabla tipa JH(St)H 2x2x0,8mm</t>
  </si>
  <si>
    <t>pauš.</t>
  </si>
  <si>
    <t>Izrada projekta izvedenog objekta.</t>
  </si>
  <si>
    <t>kpl.</t>
  </si>
  <si>
    <t>Završna električna merenja na kablovima (otpor izolacije, preslušavanje i ispitivanje parica na prekid i kratak spoj).</t>
  </si>
  <si>
    <t>Ukupno sistem dojave požara u RSD:</t>
  </si>
  <si>
    <t>UKUPNO:</t>
  </si>
  <si>
    <t>PDV 20%:</t>
  </si>
  <si>
    <t xml:space="preserve">   Odgovorni projektant:</t>
  </si>
  <si>
    <t xml:space="preserve">Isporuka i ugradnja kabla N2HX 3x1.5 mm2 za napajanje centrale. </t>
  </si>
  <si>
    <t>UKUPNO ZA SISTEM DOJAVE POŽARA:</t>
  </si>
  <si>
    <t>REKAPITULACIJA SISTEMA DOJAVE POŽARA</t>
  </si>
  <si>
    <t>SVE UKUPNO u RSD:</t>
  </si>
  <si>
    <t>Orman za akumulatorske baterije sa pratecim elementima, relei, uvodnice..</t>
  </si>
  <si>
    <t>Akumulator 12V, 26Ah za adresibilnu centralu</t>
  </si>
  <si>
    <t>Standardna baza za montažu adresabilnih detektora. Tip DET-Z-200 Detnov, Španija.</t>
  </si>
  <si>
    <t xml:space="preserve">Paralelni indikator za signalizaciju stanja detektora u spuštenom plafonu. Tip DET-PAD-10 Detnov, Španija.
</t>
  </si>
  <si>
    <t>Adresabilni ulazni modul sa jednim nadziranim NO ili NC ulazom, napajanje sa petlje, imunost na smetnje, dimenzije 100 mm x 82 mm x 23 mm, u skladu sa EN 54-18 standardom, mogućnost montaže na DIN šinu ili na zid pomoću šrafova. Koristi se za davanje informacije centrali o proradi sprinkler sitema. Tip DET-MAD-401 Detnov, Španija.</t>
  </si>
  <si>
    <t>Adresabilni izlazni modul sa dva relejna izlaza, 30Vdc/1A, napajanje sa petlje, imunost na smetnje, dimenzije 100 mm x 82 mm x 23 mm,u skladu sa EN 54-18 standardom, mogućnost montaže na DIN šinu ili na zid pomoću šrafova. Koristi se za potrebe aktiviranja izvršnih funkcija sistema poput isključenja sistema ventilacije, zatvaranja PP klapni i PP vrata u slučaju pojave požara. Tip DET-MAD-412 Detnov, Španija.</t>
  </si>
  <si>
    <t>Konvencionalna protivpožarna sirena za unutrašnju  montažu, selekcija 3 tona, niske potrošnje (7mA), 87.5dB/1m, napajanje 20Vdc-28Vdc, u saglasnosti sa EN 54-3 standardom. Tip DET-SCD100 Detnov, Španija.</t>
  </si>
  <si>
    <t>Konvencionalna protivpožarna sirena sa bljeskalicom  za unutrašnju  montažu, selekcija 3 tona, niske potrošnje (7mA), 87.5dB/1m, napajanje 20Vdc-28Vdc, u saglasnosti sa EN 54-3 standardom. Tip DET-SCD110 Detnov, Španija.</t>
  </si>
  <si>
    <t>Mrežna kartica za povezivanje centrala i paralelnih tabloa u prsten (RS485 network output), dodavanje štampača na centralu (RS232 printer output). Tip DET-TRED-150 Detnov, Španija.</t>
  </si>
  <si>
    <t xml:space="preserve">Paralelni tablo za nadzor i kontrolu sistema dojave požara, 
40x4 karaktera displej, kontrolni tasteri (resetovanje sistema, uključivanje i isključivanje sirena), povezivanje na centralu sa 4 i 8 petlji putem mrežne kartice, napajanje 230Vac, dimenzije  443 mm x 268 mm x 109 mm.  U kućištu tabloa ima mesta za smeštanje dve akumulatorske baterije 12V, 7.5Ah. Tip DET-RAD-150 Detnov, Španija. </t>
  </si>
  <si>
    <t>SISTEM ZA DOJAVU POŽARA</t>
  </si>
  <si>
    <t>A</t>
  </si>
  <si>
    <r>
      <t xml:space="preserve">                                                        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 PREDMER I PREDRAČUN RADOVA I OPREME</t>
    </r>
    <r>
      <rPr>
        <sz val="9"/>
        <rFont val="Trebuchet MS"/>
        <family val="2"/>
      </rPr>
      <t xml:space="preserve">
Ovom specifikacijom predviđa se isporuka sve opreme i materijala navedenih u pozicijama i sveg sitnog nespecificiranog materijala potrebnog za kompletnu izradu, ugrađivanje, ispitivanje i puštanje u rad, kao i dovođjenje u ispravno-prvobitno stanje svih mesta oštećenih na već izvedenim radovima.
U cenu se uračunava cena sve navedene opreme i materijala u pozicijama i sav sitan nespecificirani materijal, transport i cena radne snage i svi porezi i doprinosi na materijal i rad. Cena uključuje i izradu sve eventualno potrebne radioničke dokumentacije, ispitivanja i puštanje u ispravan rad svih postrojenja i instalacija navedenih u pozicijama, kao i izdavanje potrebnih atesta i sertifikata. 
NAPOMENA:                                                               
</t>
    </r>
    <r>
      <rPr>
        <b/>
        <sz val="9"/>
        <rFont val="Trebuchet MS"/>
        <family val="2"/>
      </rPr>
      <t>Svi kablovi i pasivne komponente za vođenje kablova izrađene od plastike a koje se ne ugrađuju u zid pod malter moraju biti u HALLOGEN FREE izvedbi</t>
    </r>
    <r>
      <rPr>
        <sz val="9"/>
        <color indexed="23"/>
        <rFont val="Trebuchet MS"/>
        <family val="2"/>
      </rPr>
      <t xml:space="preserve">
</t>
    </r>
  </si>
  <si>
    <t>A.1</t>
  </si>
  <si>
    <t xml:space="preserve">Specifikacija opreme </t>
  </si>
  <si>
    <t>A.2</t>
  </si>
  <si>
    <t>A.3</t>
  </si>
  <si>
    <t>Specifikacija radova i ostalih troškova</t>
  </si>
  <si>
    <t>A.4</t>
  </si>
  <si>
    <t xml:space="preserve">Ukupno oprema sistema za dojavu požara: </t>
  </si>
  <si>
    <t>Ukupno kablovi i instalacioni materijal za dojavu požara:</t>
  </si>
  <si>
    <t>Ukupno oprema sistema za dojavu požara</t>
  </si>
  <si>
    <t>Ukupno postavljanje instalacije sa obeležavanjem kablova za dojavu požara:</t>
  </si>
  <si>
    <t>Ukupno postavljanje instalacije sa obeležavanjem kablova za dojavu požara</t>
  </si>
  <si>
    <t>Ukupno kablovi i instalacioni materijal za dojavu požara</t>
  </si>
  <si>
    <t>Akumulator 12V, 7Ah za paralelni tablo</t>
  </si>
  <si>
    <t xml:space="preserve">xxxxxxxxxxxxxx, dipl. inž. el.        
</t>
  </si>
  <si>
    <t>Isporuka i ugradnja telefonskog dojavnog automata, 2 govorne poruke, 6 telefonskih brojeva.Tip SATEL SAT-DT-1, Poljska</t>
  </si>
  <si>
    <t>Isporuka i ugradnja vatrootpornog instalacionog kabla tipa NHXHX Fe180 E30  2x1,5mm2 za povezivanje izvršnih funkcija.</t>
  </si>
  <si>
    <t>kg.</t>
  </si>
  <si>
    <t>Vatrootporna zaštita svih otvora za kablove koji prolaze iz jednog sektora u drugi - paušalno</t>
  </si>
  <si>
    <r>
      <t>Analogno-adresabilni optički detektor, kompenzacija uticaja prašine,radni napon 22-38V DC, struja u alarmnom stanju 11mA, u mirnom stanju 300</t>
    </r>
    <r>
      <rPr>
        <sz val="9"/>
        <color indexed="8"/>
        <rFont val="Calibri"/>
        <family val="2"/>
      </rPr>
      <t>µ</t>
    </r>
    <r>
      <rPr>
        <sz val="9"/>
        <color indexed="8"/>
        <rFont val="Trebuchet MS"/>
        <family val="2"/>
      </rPr>
      <t>A.Pokriva prostor od 60m</t>
    </r>
    <r>
      <rPr>
        <sz val="9"/>
        <color indexed="8"/>
        <rFont val="Trebuchet MS"/>
        <family val="2"/>
      </rPr>
      <t>²</t>
    </r>
    <r>
      <rPr>
        <sz val="9"/>
        <color indexed="8"/>
        <rFont val="Trebuchet MS"/>
        <family val="2"/>
      </rPr>
      <t>, u skladu sa EN54-7. Tip DET-DOD-220A Detnov, Španija.</t>
    </r>
  </si>
  <si>
    <r>
      <t>Analogno-dresabilni termodiferencijalni/termomaksimalni detektor (58</t>
    </r>
    <r>
      <rPr>
        <sz val="9"/>
        <color indexed="8"/>
        <rFont val="Calibri"/>
        <family val="2"/>
      </rPr>
      <t>°</t>
    </r>
    <r>
      <rPr>
        <sz val="9"/>
        <color indexed="8"/>
        <rFont val="Trebuchet MS"/>
        <family val="2"/>
      </rPr>
      <t>C),  radni napon 22-28V DC, struja u alarmnom stanju 11mA, u mirnom stanju 300µA. Pokriva prostor 20m</t>
    </r>
    <r>
      <rPr>
        <sz val="9"/>
        <color indexed="8"/>
        <rFont val="Trebuchet MS"/>
        <family val="2"/>
      </rPr>
      <t>²</t>
    </r>
    <r>
      <rPr>
        <sz val="9"/>
        <color indexed="8"/>
        <rFont val="Trebuchet MS"/>
        <family val="2"/>
      </rPr>
      <t>, u skladu sa EN54-5. Tip DET-DTD-210A Detnov, Španija.</t>
    </r>
  </si>
  <si>
    <t>Izolatorska baza za montažu adresabilnih detektora. Tip DET-MAD-492 Detnov, Španija.</t>
  </si>
  <si>
    <r>
      <t>Adresabilni ručni javljač požara, resetujući, radni napon 22-38V DC, struja u mirnom stanju 300</t>
    </r>
    <r>
      <rPr>
        <sz val="9"/>
        <color indexed="8"/>
        <rFont val="Calibri"/>
        <family val="2"/>
      </rPr>
      <t>µ</t>
    </r>
    <r>
      <rPr>
        <sz val="9"/>
        <color indexed="8"/>
        <rFont val="Trebuchet MS"/>
        <family val="2"/>
      </rPr>
      <t xml:space="preserve">A, struja u alarmnom stanju 3mA, u skladu sa standardom EN54-11, stepen zaštite IP 40. Tip DET-MAD-450 Detnov, Španija.
</t>
    </r>
  </si>
  <si>
    <t>Analogno-adresabilna mikroprocesorski kontrolisana centrala sa 1 petljom, kapaciteta 250 adresabilnih elemenata u petlji, maksimalna dužina petlje 2000m, mogućnost umrežavanja do 32 centrale, 40x4 karaktera displej, LED indikacija 20 zona, 2 relejna izlaza na centrali, auto-search i auto-check funkcije, detekcija dvostruke adrese, memorija 4,000 događaja, do 50 adresabilnih sirena po petlji, 2 nadzirana sirenska izlaza, dnevno-noćni režim rada, podešavanje osetljivosti detektora, USB port za konfigurisanje centrala, dimenzije 443 mm x 268 mm x 109 mm, poseduje EN 54-2, 4 standard. U kućištu centale ima mesta za smeštanje dve akumulatorske baterije 12V, 7.5Ah.  Tip DET-CAD-150-1 Detnov, Španija. Isporučilac opreme Almaks Beograd.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</si>
</sst>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409]mmmm\ d\,\ yyyy;@"/>
    <numFmt numFmtId="173" formatCode="&quot;$&quot;#,##0.00"/>
    <numFmt numFmtId="174" formatCode="0.00_);\(0.0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color indexed="23"/>
      <name val="Trebuchet MS"/>
      <family val="2"/>
    </font>
    <font>
      <sz val="9"/>
      <name val="Trebuchet MS"/>
      <family val="2"/>
    </font>
    <font>
      <sz val="9"/>
      <name val="Times New Roman"/>
      <family val="1"/>
    </font>
    <font>
      <b/>
      <sz val="9"/>
      <name val="Trebuchet MS"/>
      <family val="2"/>
    </font>
    <font>
      <sz val="9"/>
      <name val="Arial"/>
      <family val="2"/>
    </font>
    <font>
      <b/>
      <sz val="9"/>
      <color indexed="23"/>
      <name val="Trebuchet MS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Trebuchet MS"/>
      <family val="2"/>
    </font>
    <font>
      <sz val="9"/>
      <color indexed="8"/>
      <name val="Trebuchet MS"/>
      <family val="2"/>
    </font>
    <font>
      <sz val="9"/>
      <color indexed="8"/>
      <name val="Arial"/>
      <family val="2"/>
    </font>
    <font>
      <b/>
      <sz val="9"/>
      <color indexed="8"/>
      <name val="Trebuchet MS"/>
      <family val="2"/>
    </font>
    <font>
      <b/>
      <sz val="10"/>
      <color indexed="8"/>
      <name val="Trebuchet MS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sz val="11"/>
      <color indexed="8"/>
      <name val="Trebuchet MS"/>
      <family val="2"/>
    </font>
    <font>
      <b/>
      <sz val="10"/>
      <name val="Trebuchet MS"/>
      <family val="2"/>
    </font>
    <font>
      <sz val="9"/>
      <color indexed="8"/>
      <name val="Calibri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/>
    </border>
    <border>
      <left/>
      <right/>
      <top/>
      <bottom style="thin">
        <color indexed="62"/>
      </bottom>
    </border>
    <border>
      <left/>
      <right/>
      <top style="medium">
        <color indexed="62"/>
      </top>
      <bottom style="thin">
        <color indexed="62"/>
      </bottom>
    </border>
    <border>
      <left/>
      <right/>
      <top style="medium">
        <color indexed="62"/>
      </top>
      <bottom style="thin">
        <color indexed="54"/>
      </bottom>
    </border>
    <border>
      <left/>
      <right/>
      <top style="thin">
        <color indexed="54"/>
      </top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thin">
        <color indexed="54"/>
      </top>
      <bottom style="thin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medium">
        <color indexed="62"/>
      </bottom>
    </border>
    <border>
      <left/>
      <right/>
      <top style="thin">
        <color theme="3"/>
      </top>
      <bottom/>
    </border>
    <border>
      <left/>
      <right/>
      <top style="thin">
        <color theme="4"/>
      </top>
      <bottom style="thin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57" applyFont="1" applyBorder="1" applyAlignment="1">
      <alignment horizont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" fontId="10" fillId="0" borderId="0" xfId="57" applyNumberFormat="1" applyFont="1" applyBorder="1" applyAlignment="1">
      <alignment horizontal="right" vertical="center" wrapText="1"/>
      <protection/>
    </xf>
    <xf numFmtId="4" fontId="10" fillId="0" borderId="0" xfId="57" applyNumberFormat="1" applyFont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33" borderId="0" xfId="57" applyFont="1" applyFill="1" applyBorder="1" applyAlignment="1">
      <alignment horizontal="left" vertical="center" wrapText="1"/>
      <protection/>
    </xf>
    <xf numFmtId="4" fontId="10" fillId="33" borderId="0" xfId="57" applyNumberFormat="1" applyFont="1" applyFill="1" applyBorder="1" applyAlignment="1">
      <alignment vertical="center" wrapText="1"/>
      <protection/>
    </xf>
    <xf numFmtId="0" fontId="4" fillId="33" borderId="0" xfId="0" applyFont="1" applyFill="1" applyAlignment="1">
      <alignment/>
    </xf>
    <xf numFmtId="0" fontId="10" fillId="0" borderId="0" xfId="57" applyFont="1" applyBorder="1">
      <alignment/>
      <protection/>
    </xf>
    <xf numFmtId="4" fontId="10" fillId="0" borderId="0" xfId="57" applyNumberFormat="1" applyFont="1" applyBorder="1">
      <alignment/>
      <protection/>
    </xf>
    <xf numFmtId="4" fontId="10" fillId="0" borderId="0" xfId="57" applyNumberFormat="1" applyFont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8" fillId="0" borderId="0" xfId="0" applyFont="1" applyFill="1" applyAlignment="1">
      <alignment horizontal="right"/>
    </xf>
    <xf numFmtId="0" fontId="11" fillId="33" borderId="0" xfId="0" applyFont="1" applyFill="1" applyBorder="1" applyAlignment="1">
      <alignment/>
    </xf>
    <xf numFmtId="173" fontId="4" fillId="33" borderId="0" xfId="0" applyNumberFormat="1" applyFont="1" applyFill="1" applyBorder="1" applyAlignment="1">
      <alignment/>
    </xf>
    <xf numFmtId="39" fontId="6" fillId="0" borderId="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9" fillId="0" borderId="0" xfId="57" applyFont="1" applyBorder="1">
      <alignment/>
      <protection/>
    </xf>
    <xf numFmtId="4" fontId="9" fillId="0" borderId="0" xfId="57" applyNumberFormat="1" applyFont="1" applyBorder="1">
      <alignment/>
      <protection/>
    </xf>
    <xf numFmtId="4" fontId="9" fillId="0" borderId="0" xfId="57" applyNumberFormat="1" applyFont="1" applyBorder="1" applyAlignment="1">
      <alignment horizontal="right"/>
      <protection/>
    </xf>
    <xf numFmtId="0" fontId="12" fillId="0" borderId="11" xfId="0" applyFont="1" applyBorder="1" applyAlignment="1">
      <alignment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 applyProtection="1">
      <alignment horizontal="right" vertical="center"/>
      <protection hidden="1"/>
    </xf>
    <xf numFmtId="0" fontId="4" fillId="35" borderId="13" xfId="0" applyFont="1" applyFill="1" applyBorder="1" applyAlignment="1" applyProtection="1">
      <alignment horizontal="center" vertical="center"/>
      <protection hidden="1"/>
    </xf>
    <xf numFmtId="0" fontId="4" fillId="35" borderId="13" xfId="0" applyFont="1" applyFill="1" applyBorder="1" applyAlignment="1" applyProtection="1">
      <alignment vertical="center"/>
      <protection hidden="1"/>
    </xf>
    <xf numFmtId="0" fontId="4" fillId="35" borderId="14" xfId="0" applyFont="1" applyFill="1" applyBorder="1" applyAlignment="1" applyProtection="1">
      <alignment vertical="center"/>
      <protection hidden="1"/>
    </xf>
    <xf numFmtId="0" fontId="4" fillId="35" borderId="14" xfId="0" applyFont="1" applyFill="1" applyBorder="1" applyAlignment="1" applyProtection="1">
      <alignment horizontal="center" vertical="center"/>
      <protection hidden="1"/>
    </xf>
    <xf numFmtId="0" fontId="14" fillId="0" borderId="10" xfId="0" applyNumberFormat="1" applyFont="1" applyFill="1" applyBorder="1" applyAlignment="1">
      <alignment horizontal="center" vertical="top" wrapText="1"/>
    </xf>
    <xf numFmtId="4" fontId="14" fillId="34" borderId="10" xfId="0" applyNumberFormat="1" applyFont="1" applyFill="1" applyBorder="1" applyAlignment="1">
      <alignment horizontal="right" vertical="center"/>
    </xf>
    <xf numFmtId="4" fontId="15" fillId="35" borderId="11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39" fontId="6" fillId="34" borderId="11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4" fillId="0" borderId="17" xfId="0" applyNumberFormat="1" applyFont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39" fontId="21" fillId="34" borderId="11" xfId="0" applyNumberFormat="1" applyFont="1" applyFill="1" applyBorder="1" applyAlignment="1">
      <alignment horizontal="right" vertical="top" wrapText="1"/>
    </xf>
    <xf numFmtId="39" fontId="21" fillId="34" borderId="17" xfId="0" applyNumberFormat="1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4" fontId="13" fillId="0" borderId="12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12" fillId="8" borderId="20" xfId="0" applyFont="1" applyFill="1" applyBorder="1" applyAlignment="1">
      <alignment/>
    </xf>
    <xf numFmtId="0" fontId="23" fillId="8" borderId="20" xfId="0" applyFont="1" applyFill="1" applyBorder="1" applyAlignment="1">
      <alignment/>
    </xf>
    <xf numFmtId="0" fontId="15" fillId="8" borderId="20" xfId="0" applyFont="1" applyFill="1" applyBorder="1" applyAlignment="1">
      <alignment horizontal="right"/>
    </xf>
    <xf numFmtId="39" fontId="15" fillId="8" borderId="20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15" fillId="0" borderId="19" xfId="0" applyFont="1" applyBorder="1" applyAlignment="1">
      <alignment/>
    </xf>
    <xf numFmtId="0" fontId="23" fillId="0" borderId="19" xfId="0" applyFont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15" fillId="0" borderId="0" xfId="0" applyFont="1" applyAlignment="1">
      <alignment horizontal="right"/>
    </xf>
    <xf numFmtId="4" fontId="15" fillId="34" borderId="11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57" applyFont="1" applyBorder="1" applyAlignment="1">
      <alignment vertical="top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justify" wrapText="1"/>
    </xf>
    <xf numFmtId="0" fontId="12" fillId="0" borderId="12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12" fillId="0" borderId="12" xfId="0" applyFont="1" applyBorder="1" applyAlignment="1">
      <alignment horizontal="left" vertical="justify" wrapText="1"/>
    </xf>
    <xf numFmtId="0" fontId="10" fillId="0" borderId="0" xfId="57" applyFont="1" applyBorder="1" applyAlignment="1">
      <alignment horizontal="left" wrapText="1"/>
      <protection/>
    </xf>
    <xf numFmtId="4" fontId="9" fillId="0" borderId="0" xfId="57" applyNumberFormat="1" applyFont="1" applyBorder="1" applyAlignment="1">
      <alignment horizontal="center"/>
      <protection/>
    </xf>
    <xf numFmtId="0" fontId="4" fillId="35" borderId="13" xfId="0" applyFont="1" applyFill="1" applyBorder="1" applyAlignment="1" applyProtection="1">
      <alignment horizontal="center" vertical="center"/>
      <protection hidden="1"/>
    </xf>
    <xf numFmtId="0" fontId="4" fillId="35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15" fillId="35" borderId="11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9" fillId="0" borderId="0" xfId="57" applyFont="1" applyBorder="1" applyAlignment="1">
      <alignment horizontal="left"/>
      <protection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left" vertical="justify" wrapText="1"/>
    </xf>
    <xf numFmtId="0" fontId="20" fillId="0" borderId="10" xfId="0" applyFont="1" applyBorder="1" applyAlignment="1">
      <alignment horizontal="right" vertical="justify" wrapText="1"/>
    </xf>
    <xf numFmtId="0" fontId="18" fillId="0" borderId="21" xfId="0" applyFont="1" applyBorder="1" applyAlignment="1">
      <alignment horizontal="center" wrapText="1"/>
    </xf>
    <xf numFmtId="0" fontId="20" fillId="0" borderId="12" xfId="0" applyFont="1" applyBorder="1" applyAlignment="1">
      <alignment horizontal="left" vertical="justify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50</xdr:row>
      <xdr:rowOff>0</xdr:rowOff>
    </xdr:from>
    <xdr:ext cx="95250" cy="209550"/>
    <xdr:sp fLocksText="0">
      <xdr:nvSpPr>
        <xdr:cNvPr id="1" name="Text Box 5"/>
        <xdr:cNvSpPr txBox="1">
          <a:spLocks noChangeArrowheads="1"/>
        </xdr:cNvSpPr>
      </xdr:nvSpPr>
      <xdr:spPr>
        <a:xfrm>
          <a:off x="6257925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95250" cy="209550"/>
    <xdr:sp fLocksText="0">
      <xdr:nvSpPr>
        <xdr:cNvPr id="2" name="Text Box 6"/>
        <xdr:cNvSpPr txBox="1">
          <a:spLocks noChangeArrowheads="1"/>
        </xdr:cNvSpPr>
      </xdr:nvSpPr>
      <xdr:spPr>
        <a:xfrm>
          <a:off x="6257925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95250" cy="209550"/>
    <xdr:sp fLocksText="0">
      <xdr:nvSpPr>
        <xdr:cNvPr id="3" name="Text Box 10"/>
        <xdr:cNvSpPr txBox="1">
          <a:spLocks noChangeArrowheads="1"/>
        </xdr:cNvSpPr>
      </xdr:nvSpPr>
      <xdr:spPr>
        <a:xfrm>
          <a:off x="6257925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95250" cy="209550"/>
    <xdr:sp fLocksText="0">
      <xdr:nvSpPr>
        <xdr:cNvPr id="4" name="Text Box 11"/>
        <xdr:cNvSpPr txBox="1">
          <a:spLocks noChangeArrowheads="1"/>
        </xdr:cNvSpPr>
      </xdr:nvSpPr>
      <xdr:spPr>
        <a:xfrm>
          <a:off x="6257925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542925</xdr:colOff>
      <xdr:row>50</xdr:row>
      <xdr:rowOff>0</xdr:rowOff>
    </xdr:from>
    <xdr:ext cx="95250" cy="209550"/>
    <xdr:sp fLocksText="0">
      <xdr:nvSpPr>
        <xdr:cNvPr id="5" name="Text Box 12"/>
        <xdr:cNvSpPr txBox="1">
          <a:spLocks noChangeArrowheads="1"/>
        </xdr:cNvSpPr>
      </xdr:nvSpPr>
      <xdr:spPr>
        <a:xfrm>
          <a:off x="6800850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95250" cy="209550"/>
    <xdr:sp fLocksText="0">
      <xdr:nvSpPr>
        <xdr:cNvPr id="6" name="Text Box 13"/>
        <xdr:cNvSpPr txBox="1">
          <a:spLocks noChangeArrowheads="1"/>
        </xdr:cNvSpPr>
      </xdr:nvSpPr>
      <xdr:spPr>
        <a:xfrm>
          <a:off x="3638550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95250" cy="209550"/>
    <xdr:sp fLocksText="0">
      <xdr:nvSpPr>
        <xdr:cNvPr id="7" name="Text Box 14"/>
        <xdr:cNvSpPr txBox="1">
          <a:spLocks noChangeArrowheads="1"/>
        </xdr:cNvSpPr>
      </xdr:nvSpPr>
      <xdr:spPr>
        <a:xfrm>
          <a:off x="3638550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95250" cy="209550"/>
    <xdr:sp fLocksText="0">
      <xdr:nvSpPr>
        <xdr:cNvPr id="8" name="Text Box 19"/>
        <xdr:cNvSpPr txBox="1">
          <a:spLocks noChangeArrowheads="1"/>
        </xdr:cNvSpPr>
      </xdr:nvSpPr>
      <xdr:spPr>
        <a:xfrm>
          <a:off x="6257925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95250" cy="209550"/>
    <xdr:sp fLocksText="0">
      <xdr:nvSpPr>
        <xdr:cNvPr id="9" name="Text Box 20"/>
        <xdr:cNvSpPr txBox="1">
          <a:spLocks noChangeArrowheads="1"/>
        </xdr:cNvSpPr>
      </xdr:nvSpPr>
      <xdr:spPr>
        <a:xfrm>
          <a:off x="6257925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5250" cy="228600"/>
    <xdr:sp fLocksText="0">
      <xdr:nvSpPr>
        <xdr:cNvPr id="10" name="Text Box 39"/>
        <xdr:cNvSpPr txBox="1">
          <a:spLocks noChangeArrowheads="1"/>
        </xdr:cNvSpPr>
      </xdr:nvSpPr>
      <xdr:spPr>
        <a:xfrm>
          <a:off x="6257925" y="24517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5250" cy="228600"/>
    <xdr:sp fLocksText="0">
      <xdr:nvSpPr>
        <xdr:cNvPr id="11" name="Text Box 40"/>
        <xdr:cNvSpPr txBox="1">
          <a:spLocks noChangeArrowheads="1"/>
        </xdr:cNvSpPr>
      </xdr:nvSpPr>
      <xdr:spPr>
        <a:xfrm>
          <a:off x="6257925" y="24517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542925</xdr:colOff>
      <xdr:row>45</xdr:row>
      <xdr:rowOff>28575</xdr:rowOff>
    </xdr:from>
    <xdr:ext cx="95250" cy="228600"/>
    <xdr:sp fLocksText="0">
      <xdr:nvSpPr>
        <xdr:cNvPr id="12" name="Text Box 41"/>
        <xdr:cNvSpPr txBox="1">
          <a:spLocks noChangeArrowheads="1"/>
        </xdr:cNvSpPr>
      </xdr:nvSpPr>
      <xdr:spPr>
        <a:xfrm>
          <a:off x="6800850" y="2503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95250" cy="209550"/>
    <xdr:sp fLocksText="0">
      <xdr:nvSpPr>
        <xdr:cNvPr id="13" name="Text Box 42"/>
        <xdr:cNvSpPr txBox="1">
          <a:spLocks noChangeArrowheads="1"/>
        </xdr:cNvSpPr>
      </xdr:nvSpPr>
      <xdr:spPr>
        <a:xfrm>
          <a:off x="6257925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95250" cy="209550"/>
    <xdr:sp fLocksText="0">
      <xdr:nvSpPr>
        <xdr:cNvPr id="14" name="Text Box 43"/>
        <xdr:cNvSpPr txBox="1">
          <a:spLocks noChangeArrowheads="1"/>
        </xdr:cNvSpPr>
      </xdr:nvSpPr>
      <xdr:spPr>
        <a:xfrm>
          <a:off x="6257925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542925</xdr:colOff>
      <xdr:row>50</xdr:row>
      <xdr:rowOff>0</xdr:rowOff>
    </xdr:from>
    <xdr:ext cx="95250" cy="209550"/>
    <xdr:sp fLocksText="0">
      <xdr:nvSpPr>
        <xdr:cNvPr id="15" name="Text Box 44"/>
        <xdr:cNvSpPr txBox="1">
          <a:spLocks noChangeArrowheads="1"/>
        </xdr:cNvSpPr>
      </xdr:nvSpPr>
      <xdr:spPr>
        <a:xfrm>
          <a:off x="6800850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95250" cy="209550"/>
    <xdr:sp fLocksText="0">
      <xdr:nvSpPr>
        <xdr:cNvPr id="16" name="Text Box 46"/>
        <xdr:cNvSpPr txBox="1">
          <a:spLocks noChangeArrowheads="1"/>
        </xdr:cNvSpPr>
      </xdr:nvSpPr>
      <xdr:spPr>
        <a:xfrm>
          <a:off x="6257925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95250" cy="209550"/>
    <xdr:sp fLocksText="0">
      <xdr:nvSpPr>
        <xdr:cNvPr id="17" name="Text Box 47"/>
        <xdr:cNvSpPr txBox="1">
          <a:spLocks noChangeArrowheads="1"/>
        </xdr:cNvSpPr>
      </xdr:nvSpPr>
      <xdr:spPr>
        <a:xfrm>
          <a:off x="6257925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542925</xdr:colOff>
      <xdr:row>50</xdr:row>
      <xdr:rowOff>0</xdr:rowOff>
    </xdr:from>
    <xdr:ext cx="95250" cy="209550"/>
    <xdr:sp fLocksText="0">
      <xdr:nvSpPr>
        <xdr:cNvPr id="18" name="Text Box 48"/>
        <xdr:cNvSpPr txBox="1">
          <a:spLocks noChangeArrowheads="1"/>
        </xdr:cNvSpPr>
      </xdr:nvSpPr>
      <xdr:spPr>
        <a:xfrm>
          <a:off x="6800850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95250" cy="209550"/>
    <xdr:sp fLocksText="0">
      <xdr:nvSpPr>
        <xdr:cNvPr id="19" name="Text Box 13"/>
        <xdr:cNvSpPr txBox="1">
          <a:spLocks noChangeArrowheads="1"/>
        </xdr:cNvSpPr>
      </xdr:nvSpPr>
      <xdr:spPr>
        <a:xfrm>
          <a:off x="3638550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95250" cy="209550"/>
    <xdr:sp fLocksText="0">
      <xdr:nvSpPr>
        <xdr:cNvPr id="20" name="Text Box 14"/>
        <xdr:cNvSpPr txBox="1">
          <a:spLocks noChangeArrowheads="1"/>
        </xdr:cNvSpPr>
      </xdr:nvSpPr>
      <xdr:spPr>
        <a:xfrm>
          <a:off x="3638550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95250" cy="171450"/>
    <xdr:sp fLocksText="0">
      <xdr:nvSpPr>
        <xdr:cNvPr id="21" name="Text Box 13"/>
        <xdr:cNvSpPr txBox="1">
          <a:spLocks noChangeArrowheads="1"/>
        </xdr:cNvSpPr>
      </xdr:nvSpPr>
      <xdr:spPr>
        <a:xfrm>
          <a:off x="3638550" y="261651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95250" cy="171450"/>
    <xdr:sp fLocksText="0">
      <xdr:nvSpPr>
        <xdr:cNvPr id="22" name="Text Box 14"/>
        <xdr:cNvSpPr txBox="1">
          <a:spLocks noChangeArrowheads="1"/>
        </xdr:cNvSpPr>
      </xdr:nvSpPr>
      <xdr:spPr>
        <a:xfrm>
          <a:off x="3638550" y="261651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95250" cy="552450"/>
    <xdr:sp fLocksText="0">
      <xdr:nvSpPr>
        <xdr:cNvPr id="23" name="Text Box 13"/>
        <xdr:cNvSpPr txBox="1">
          <a:spLocks noChangeArrowheads="1"/>
        </xdr:cNvSpPr>
      </xdr:nvSpPr>
      <xdr:spPr>
        <a:xfrm>
          <a:off x="3638550" y="26165175"/>
          <a:ext cx="95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95250" cy="552450"/>
    <xdr:sp fLocksText="0">
      <xdr:nvSpPr>
        <xdr:cNvPr id="24" name="Text Box 14"/>
        <xdr:cNvSpPr txBox="1">
          <a:spLocks noChangeArrowheads="1"/>
        </xdr:cNvSpPr>
      </xdr:nvSpPr>
      <xdr:spPr>
        <a:xfrm>
          <a:off x="3638550" y="26165175"/>
          <a:ext cx="95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542925</xdr:colOff>
      <xdr:row>47</xdr:row>
      <xdr:rowOff>0</xdr:rowOff>
    </xdr:from>
    <xdr:ext cx="95250" cy="228600"/>
    <xdr:sp fLocksText="0">
      <xdr:nvSpPr>
        <xdr:cNvPr id="25" name="Text Box 41"/>
        <xdr:cNvSpPr txBox="1">
          <a:spLocks noChangeArrowheads="1"/>
        </xdr:cNvSpPr>
      </xdr:nvSpPr>
      <xdr:spPr>
        <a:xfrm>
          <a:off x="6800850" y="2557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5250" cy="228600"/>
    <xdr:sp fLocksText="0">
      <xdr:nvSpPr>
        <xdr:cNvPr id="26" name="Text Box 39"/>
        <xdr:cNvSpPr txBox="1">
          <a:spLocks noChangeArrowheads="1"/>
        </xdr:cNvSpPr>
      </xdr:nvSpPr>
      <xdr:spPr>
        <a:xfrm>
          <a:off x="6257925" y="24317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5250" cy="228600"/>
    <xdr:sp fLocksText="0">
      <xdr:nvSpPr>
        <xdr:cNvPr id="27" name="Text Box 40"/>
        <xdr:cNvSpPr txBox="1">
          <a:spLocks noChangeArrowheads="1"/>
        </xdr:cNvSpPr>
      </xdr:nvSpPr>
      <xdr:spPr>
        <a:xfrm>
          <a:off x="6257925" y="24317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542925</xdr:colOff>
      <xdr:row>42</xdr:row>
      <xdr:rowOff>0</xdr:rowOff>
    </xdr:from>
    <xdr:ext cx="95250" cy="228600"/>
    <xdr:sp fLocksText="0">
      <xdr:nvSpPr>
        <xdr:cNvPr id="28" name="Text Box 41"/>
        <xdr:cNvSpPr txBox="1">
          <a:spLocks noChangeArrowheads="1"/>
        </xdr:cNvSpPr>
      </xdr:nvSpPr>
      <xdr:spPr>
        <a:xfrm>
          <a:off x="6800850" y="24317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542925</xdr:colOff>
      <xdr:row>42</xdr:row>
      <xdr:rowOff>0</xdr:rowOff>
    </xdr:from>
    <xdr:ext cx="95250" cy="228600"/>
    <xdr:sp fLocksText="0">
      <xdr:nvSpPr>
        <xdr:cNvPr id="29" name="Text Box 41"/>
        <xdr:cNvSpPr txBox="1">
          <a:spLocks noChangeArrowheads="1"/>
        </xdr:cNvSpPr>
      </xdr:nvSpPr>
      <xdr:spPr>
        <a:xfrm>
          <a:off x="6800850" y="24317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95250" cy="209550"/>
    <xdr:sp fLocksText="0">
      <xdr:nvSpPr>
        <xdr:cNvPr id="30" name="Text Box 39"/>
        <xdr:cNvSpPr txBox="1">
          <a:spLocks noChangeArrowheads="1"/>
        </xdr:cNvSpPr>
      </xdr:nvSpPr>
      <xdr:spPr>
        <a:xfrm>
          <a:off x="6257925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95250" cy="209550"/>
    <xdr:sp fLocksText="0">
      <xdr:nvSpPr>
        <xdr:cNvPr id="31" name="Text Box 40"/>
        <xdr:cNvSpPr txBox="1">
          <a:spLocks noChangeArrowheads="1"/>
        </xdr:cNvSpPr>
      </xdr:nvSpPr>
      <xdr:spPr>
        <a:xfrm>
          <a:off x="6257925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542925</xdr:colOff>
      <xdr:row>50</xdr:row>
      <xdr:rowOff>0</xdr:rowOff>
    </xdr:from>
    <xdr:ext cx="95250" cy="209550"/>
    <xdr:sp fLocksText="0">
      <xdr:nvSpPr>
        <xdr:cNvPr id="32" name="Text Box 41"/>
        <xdr:cNvSpPr txBox="1">
          <a:spLocks noChangeArrowheads="1"/>
        </xdr:cNvSpPr>
      </xdr:nvSpPr>
      <xdr:spPr>
        <a:xfrm>
          <a:off x="6800850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542925</xdr:colOff>
      <xdr:row>50</xdr:row>
      <xdr:rowOff>0</xdr:rowOff>
    </xdr:from>
    <xdr:ext cx="95250" cy="209550"/>
    <xdr:sp fLocksText="0">
      <xdr:nvSpPr>
        <xdr:cNvPr id="33" name="Text Box 41"/>
        <xdr:cNvSpPr txBox="1">
          <a:spLocks noChangeArrowheads="1"/>
        </xdr:cNvSpPr>
      </xdr:nvSpPr>
      <xdr:spPr>
        <a:xfrm>
          <a:off x="6800850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95250" cy="209550"/>
    <xdr:sp fLocksText="0">
      <xdr:nvSpPr>
        <xdr:cNvPr id="34" name="Text Box 39"/>
        <xdr:cNvSpPr txBox="1">
          <a:spLocks noChangeArrowheads="1"/>
        </xdr:cNvSpPr>
      </xdr:nvSpPr>
      <xdr:spPr>
        <a:xfrm>
          <a:off x="6257925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95250" cy="209550"/>
    <xdr:sp fLocksText="0">
      <xdr:nvSpPr>
        <xdr:cNvPr id="35" name="Text Box 40"/>
        <xdr:cNvSpPr txBox="1">
          <a:spLocks noChangeArrowheads="1"/>
        </xdr:cNvSpPr>
      </xdr:nvSpPr>
      <xdr:spPr>
        <a:xfrm>
          <a:off x="6257925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542925</xdr:colOff>
      <xdr:row>50</xdr:row>
      <xdr:rowOff>0</xdr:rowOff>
    </xdr:from>
    <xdr:ext cx="95250" cy="209550"/>
    <xdr:sp fLocksText="0">
      <xdr:nvSpPr>
        <xdr:cNvPr id="36" name="Text Box 41"/>
        <xdr:cNvSpPr txBox="1">
          <a:spLocks noChangeArrowheads="1"/>
        </xdr:cNvSpPr>
      </xdr:nvSpPr>
      <xdr:spPr>
        <a:xfrm>
          <a:off x="6800850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542925</xdr:colOff>
      <xdr:row>50</xdr:row>
      <xdr:rowOff>0</xdr:rowOff>
    </xdr:from>
    <xdr:ext cx="95250" cy="209550"/>
    <xdr:sp fLocksText="0">
      <xdr:nvSpPr>
        <xdr:cNvPr id="37" name="Text Box 41"/>
        <xdr:cNvSpPr txBox="1">
          <a:spLocks noChangeArrowheads="1"/>
        </xdr:cNvSpPr>
      </xdr:nvSpPr>
      <xdr:spPr>
        <a:xfrm>
          <a:off x="6800850" y="26165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tabSelected="1" view="pageBreakPreview" zoomScale="110" zoomScaleSheetLayoutView="110" zoomScalePageLayoutView="0" workbookViewId="0" topLeftCell="A33">
      <selection activeCell="B47" sqref="B47:G47"/>
    </sheetView>
  </sheetViews>
  <sheetFormatPr defaultColWidth="9.140625" defaultRowHeight="12.75"/>
  <cols>
    <col min="1" max="1" width="7.7109375" style="1" customWidth="1"/>
    <col min="2" max="2" width="13.00390625" style="1" customWidth="1"/>
    <col min="3" max="3" width="18.57421875" style="1" customWidth="1"/>
    <col min="4" max="4" width="15.28125" style="1" customWidth="1"/>
    <col min="5" max="5" width="5.140625" style="1" customWidth="1"/>
    <col min="6" max="6" width="6.5742187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1:11" s="11" customFormat="1" ht="18.75" customHeight="1">
      <c r="A1" s="101" t="s">
        <v>40</v>
      </c>
      <c r="B1" s="102"/>
      <c r="C1" s="102"/>
      <c r="D1" s="102"/>
      <c r="E1" s="102"/>
      <c r="F1" s="102"/>
      <c r="G1" s="102"/>
      <c r="H1" s="102"/>
      <c r="I1" s="9"/>
      <c r="J1" s="9"/>
      <c r="K1" s="10"/>
    </row>
    <row r="2" spans="1:11" ht="177" customHeight="1">
      <c r="A2" s="103"/>
      <c r="B2" s="103"/>
      <c r="C2" s="103"/>
      <c r="D2" s="103"/>
      <c r="E2" s="103"/>
      <c r="F2" s="103"/>
      <c r="G2" s="103"/>
      <c r="H2" s="103"/>
      <c r="I2" s="12"/>
      <c r="J2" s="13"/>
      <c r="K2" s="14"/>
    </row>
    <row r="3" spans="1:11" ht="19.5" customHeight="1">
      <c r="A3" s="84" t="s">
        <v>39</v>
      </c>
      <c r="B3" s="85" t="s">
        <v>38</v>
      </c>
      <c r="C3" s="86"/>
      <c r="D3" s="86"/>
      <c r="E3" s="87"/>
      <c r="F3" s="87"/>
      <c r="G3" s="15"/>
      <c r="H3" s="15"/>
      <c r="I3" s="93"/>
      <c r="J3" s="93"/>
      <c r="K3" s="93"/>
    </row>
    <row r="4" spans="1:11" ht="19.5" customHeight="1" thickBot="1">
      <c r="A4" s="77" t="s">
        <v>41</v>
      </c>
      <c r="B4" s="78" t="s">
        <v>42</v>
      </c>
      <c r="C4" s="79"/>
      <c r="D4" s="79"/>
      <c r="E4" s="65"/>
      <c r="F4" s="65"/>
      <c r="G4" s="66"/>
      <c r="H4" s="66"/>
      <c r="I4" s="92">
        <v>123</v>
      </c>
      <c r="J4" s="92"/>
      <c r="K4" s="92"/>
    </row>
    <row r="5" spans="1:11" ht="15.75" customHeight="1">
      <c r="A5" s="34" t="s">
        <v>0</v>
      </c>
      <c r="B5" s="35" t="s">
        <v>1</v>
      </c>
      <c r="C5" s="97" t="s">
        <v>7</v>
      </c>
      <c r="D5" s="97"/>
      <c r="E5" s="36" t="s">
        <v>3</v>
      </c>
      <c r="F5" s="37" t="s">
        <v>4</v>
      </c>
      <c r="G5" s="37" t="s">
        <v>5</v>
      </c>
      <c r="H5" s="33" t="s">
        <v>12</v>
      </c>
      <c r="I5" s="12"/>
      <c r="J5" s="96"/>
      <c r="K5" s="96"/>
    </row>
    <row r="6" spans="1:11" ht="217.5" customHeight="1">
      <c r="A6" s="41">
        <v>1</v>
      </c>
      <c r="B6" s="91" t="s">
        <v>63</v>
      </c>
      <c r="C6" s="91"/>
      <c r="D6" s="91"/>
      <c r="E6" s="42" t="s">
        <v>6</v>
      </c>
      <c r="F6" s="63">
        <v>1</v>
      </c>
      <c r="G6" s="62">
        <f>I6*I4</f>
        <v>54796.5</v>
      </c>
      <c r="H6" s="45">
        <f aca="true" t="shared" si="0" ref="H6:H22">F6*G6</f>
        <v>54796.5</v>
      </c>
      <c r="I6" s="88">
        <v>445.5</v>
      </c>
      <c r="J6" s="13"/>
      <c r="K6" s="14"/>
    </row>
    <row r="7" spans="1:11" ht="29.25" customHeight="1">
      <c r="A7" s="41">
        <v>2</v>
      </c>
      <c r="B7" s="94" t="s">
        <v>28</v>
      </c>
      <c r="C7" s="94"/>
      <c r="D7" s="94"/>
      <c r="E7" s="42" t="s">
        <v>6</v>
      </c>
      <c r="F7" s="43">
        <v>1</v>
      </c>
      <c r="G7" s="62">
        <f>I7*I4</f>
        <v>11070</v>
      </c>
      <c r="H7" s="45">
        <f t="shared" si="0"/>
        <v>11070</v>
      </c>
      <c r="I7" s="12">
        <v>90</v>
      </c>
      <c r="J7" s="13"/>
      <c r="K7" s="14"/>
    </row>
    <row r="8" spans="1:11" ht="19.5" customHeight="1">
      <c r="A8" s="41">
        <v>3</v>
      </c>
      <c r="B8" s="94" t="s">
        <v>29</v>
      </c>
      <c r="C8" s="94"/>
      <c r="D8" s="94"/>
      <c r="E8" s="42" t="s">
        <v>6</v>
      </c>
      <c r="F8" s="43">
        <v>2</v>
      </c>
      <c r="G8" s="62">
        <f>I8*I4</f>
        <v>9225</v>
      </c>
      <c r="H8" s="45">
        <f t="shared" si="0"/>
        <v>18450</v>
      </c>
      <c r="I8" s="12">
        <v>75</v>
      </c>
      <c r="J8" s="13"/>
      <c r="K8" s="14"/>
    </row>
    <row r="9" spans="1:11" ht="61.5" customHeight="1">
      <c r="A9" s="41">
        <v>4</v>
      </c>
      <c r="B9" s="94" t="s">
        <v>36</v>
      </c>
      <c r="C9" s="94"/>
      <c r="D9" s="94"/>
      <c r="E9" s="42" t="s">
        <v>6</v>
      </c>
      <c r="F9" s="43">
        <v>1</v>
      </c>
      <c r="G9" s="62">
        <f>I9*I4</f>
        <v>13862.1</v>
      </c>
      <c r="H9" s="45">
        <f t="shared" si="0"/>
        <v>13862.1</v>
      </c>
      <c r="I9" s="12">
        <v>112.7</v>
      </c>
      <c r="J9" s="13"/>
      <c r="K9" s="14"/>
    </row>
    <row r="10" spans="1:11" ht="105.75" customHeight="1">
      <c r="A10" s="41">
        <v>5</v>
      </c>
      <c r="B10" s="94" t="s">
        <v>37</v>
      </c>
      <c r="C10" s="94"/>
      <c r="D10" s="94"/>
      <c r="E10" s="42" t="s">
        <v>6</v>
      </c>
      <c r="F10" s="43">
        <v>1</v>
      </c>
      <c r="G10" s="62">
        <f>I10*I4</f>
        <v>47514.9</v>
      </c>
      <c r="H10" s="45">
        <f t="shared" si="0"/>
        <v>47514.9</v>
      </c>
      <c r="I10" s="12">
        <v>386.3</v>
      </c>
      <c r="J10" s="13"/>
      <c r="K10" s="14"/>
    </row>
    <row r="11" spans="1:11" ht="16.5" customHeight="1">
      <c r="A11" s="41">
        <v>6</v>
      </c>
      <c r="B11" s="94" t="s">
        <v>53</v>
      </c>
      <c r="C11" s="94"/>
      <c r="D11" s="94"/>
      <c r="E11" s="42" t="s">
        <v>6</v>
      </c>
      <c r="F11" s="43">
        <v>2</v>
      </c>
      <c r="G11" s="62">
        <f>I11*I4</f>
        <v>1722</v>
      </c>
      <c r="H11" s="45">
        <f t="shared" si="0"/>
        <v>3444</v>
      </c>
      <c r="I11" s="12">
        <v>14</v>
      </c>
      <c r="J11" s="13"/>
      <c r="K11" s="14"/>
    </row>
    <row r="12" spans="1:11" ht="66.75" customHeight="1">
      <c r="A12" s="41">
        <v>7</v>
      </c>
      <c r="B12" s="94" t="s">
        <v>59</v>
      </c>
      <c r="C12" s="94"/>
      <c r="D12" s="94"/>
      <c r="E12" s="42" t="s">
        <v>6</v>
      </c>
      <c r="F12" s="43">
        <v>64</v>
      </c>
      <c r="G12" s="62">
        <f>I12*I4</f>
        <v>2693.7</v>
      </c>
      <c r="H12" s="45">
        <f t="shared" si="0"/>
        <v>172396.8</v>
      </c>
      <c r="I12" s="12">
        <v>21.9</v>
      </c>
      <c r="J12" s="13"/>
      <c r="K12" s="14"/>
    </row>
    <row r="13" spans="1:11" ht="73.5" customHeight="1">
      <c r="A13" s="41">
        <v>8</v>
      </c>
      <c r="B13" s="94" t="s">
        <v>60</v>
      </c>
      <c r="C13" s="94"/>
      <c r="D13" s="94"/>
      <c r="E13" s="42" t="s">
        <v>6</v>
      </c>
      <c r="F13" s="43">
        <v>17</v>
      </c>
      <c r="G13" s="62">
        <f>I13*I4</f>
        <v>4710.9</v>
      </c>
      <c r="H13" s="45">
        <f t="shared" si="0"/>
        <v>80085.29999999999</v>
      </c>
      <c r="I13" s="12">
        <v>38.3</v>
      </c>
      <c r="J13" s="13"/>
      <c r="K13" s="14"/>
    </row>
    <row r="14" spans="1:11" ht="29.25" customHeight="1">
      <c r="A14" s="41">
        <v>9</v>
      </c>
      <c r="B14" s="90" t="s">
        <v>30</v>
      </c>
      <c r="C14" s="90"/>
      <c r="D14" s="90"/>
      <c r="E14" s="42" t="s">
        <v>6</v>
      </c>
      <c r="F14" s="43">
        <v>77</v>
      </c>
      <c r="G14" s="62">
        <f>I14*I4</f>
        <v>319.8</v>
      </c>
      <c r="H14" s="45">
        <f t="shared" si="0"/>
        <v>24624.600000000002</v>
      </c>
      <c r="I14" s="12">
        <v>2.6</v>
      </c>
      <c r="J14" s="13"/>
      <c r="K14" s="14"/>
    </row>
    <row r="15" spans="1:11" ht="29.25" customHeight="1">
      <c r="A15" s="41">
        <v>10</v>
      </c>
      <c r="B15" s="90" t="s">
        <v>61</v>
      </c>
      <c r="C15" s="90"/>
      <c r="D15" s="90"/>
      <c r="E15" s="42" t="s">
        <v>6</v>
      </c>
      <c r="F15" s="43">
        <v>4</v>
      </c>
      <c r="G15" s="62">
        <f>I15*I4</f>
        <v>2779.8</v>
      </c>
      <c r="H15" s="45">
        <f t="shared" si="0"/>
        <v>11119.2</v>
      </c>
      <c r="I15" s="12">
        <v>22.6</v>
      </c>
      <c r="J15" s="13"/>
      <c r="K15" s="14"/>
    </row>
    <row r="16" spans="1:11" ht="35.25" customHeight="1">
      <c r="A16" s="41">
        <v>11</v>
      </c>
      <c r="B16" s="90" t="s">
        <v>31</v>
      </c>
      <c r="C16" s="90"/>
      <c r="D16" s="90"/>
      <c r="E16" s="42" t="s">
        <v>6</v>
      </c>
      <c r="F16" s="43">
        <v>4</v>
      </c>
      <c r="G16" s="62">
        <f>I16*I4</f>
        <v>897.9</v>
      </c>
      <c r="H16" s="45">
        <f t="shared" si="0"/>
        <v>3591.6</v>
      </c>
      <c r="I16" s="12">
        <v>7.3</v>
      </c>
      <c r="J16" s="13"/>
      <c r="K16" s="14"/>
    </row>
    <row r="17" spans="1:11" ht="66.75" customHeight="1">
      <c r="A17" s="41">
        <v>12</v>
      </c>
      <c r="B17" s="94" t="s">
        <v>62</v>
      </c>
      <c r="C17" s="94"/>
      <c r="D17" s="94"/>
      <c r="E17" s="42" t="s">
        <v>6</v>
      </c>
      <c r="F17" s="43">
        <v>14</v>
      </c>
      <c r="G17" s="62">
        <f>I17*I4</f>
        <v>4046.7</v>
      </c>
      <c r="H17" s="45">
        <f t="shared" si="0"/>
        <v>56653.799999999996</v>
      </c>
      <c r="I17" s="12">
        <v>32.9</v>
      </c>
      <c r="J17" s="13"/>
      <c r="K17" s="14"/>
    </row>
    <row r="18" spans="1:11" ht="93" customHeight="1">
      <c r="A18" s="41">
        <v>13</v>
      </c>
      <c r="B18" s="94" t="s">
        <v>32</v>
      </c>
      <c r="C18" s="94"/>
      <c r="D18" s="94"/>
      <c r="E18" s="42" t="s">
        <v>6</v>
      </c>
      <c r="F18" s="43">
        <v>3</v>
      </c>
      <c r="G18" s="62">
        <f>I18*I4</f>
        <v>3554.7</v>
      </c>
      <c r="H18" s="45">
        <f t="shared" si="0"/>
        <v>10664.099999999999</v>
      </c>
      <c r="I18" s="12">
        <v>28.9</v>
      </c>
      <c r="J18" s="13"/>
      <c r="K18" s="14"/>
    </row>
    <row r="19" spans="1:11" ht="133.5" customHeight="1">
      <c r="A19" s="41">
        <v>14</v>
      </c>
      <c r="B19" s="94" t="s">
        <v>33</v>
      </c>
      <c r="C19" s="94"/>
      <c r="D19" s="94"/>
      <c r="E19" s="42" t="s">
        <v>6</v>
      </c>
      <c r="F19" s="43">
        <v>3</v>
      </c>
      <c r="G19" s="62">
        <f>I19*I4</f>
        <v>5707.2</v>
      </c>
      <c r="H19" s="45">
        <f t="shared" si="0"/>
        <v>17121.6</v>
      </c>
      <c r="I19" s="12">
        <v>46.4</v>
      </c>
      <c r="J19" s="13"/>
      <c r="K19" s="14"/>
    </row>
    <row r="20" spans="1:11" ht="61.5" customHeight="1">
      <c r="A20" s="41">
        <v>15</v>
      </c>
      <c r="B20" s="91" t="s">
        <v>34</v>
      </c>
      <c r="C20" s="91"/>
      <c r="D20" s="91"/>
      <c r="E20" s="42" t="s">
        <v>6</v>
      </c>
      <c r="F20" s="63">
        <v>10</v>
      </c>
      <c r="G20" s="62">
        <f>I20*I4</f>
        <v>5153.7</v>
      </c>
      <c r="H20" s="45">
        <f t="shared" si="0"/>
        <v>51537</v>
      </c>
      <c r="I20" s="12">
        <v>41.9</v>
      </c>
      <c r="J20" s="13"/>
      <c r="K20" s="14"/>
    </row>
    <row r="21" spans="1:11" ht="65.25" customHeight="1">
      <c r="A21" s="41">
        <v>16</v>
      </c>
      <c r="B21" s="91" t="s">
        <v>35</v>
      </c>
      <c r="C21" s="91"/>
      <c r="D21" s="91"/>
      <c r="E21" s="42" t="s">
        <v>6</v>
      </c>
      <c r="F21" s="63">
        <v>2</v>
      </c>
      <c r="G21" s="62">
        <f>I21*I4</f>
        <v>7134</v>
      </c>
      <c r="H21" s="45">
        <f t="shared" si="0"/>
        <v>14268</v>
      </c>
      <c r="I21" s="12">
        <v>58</v>
      </c>
      <c r="J21" s="13"/>
      <c r="K21" s="14"/>
    </row>
    <row r="22" spans="1:11" ht="45" customHeight="1">
      <c r="A22" s="41">
        <v>17</v>
      </c>
      <c r="B22" s="107" t="s">
        <v>55</v>
      </c>
      <c r="C22" s="107"/>
      <c r="D22" s="107"/>
      <c r="E22" s="42" t="s">
        <v>6</v>
      </c>
      <c r="F22" s="43">
        <v>1</v>
      </c>
      <c r="G22" s="62">
        <f>I22*I4</f>
        <v>6482.1</v>
      </c>
      <c r="H22" s="45">
        <f t="shared" si="0"/>
        <v>6482.1</v>
      </c>
      <c r="I22" s="12">
        <v>52.7</v>
      </c>
      <c r="J22" s="13"/>
      <c r="K22" s="14"/>
    </row>
    <row r="23" spans="1:11" ht="15.75" customHeight="1">
      <c r="A23" s="67"/>
      <c r="B23" s="67"/>
      <c r="C23" s="67"/>
      <c r="D23" s="68"/>
      <c r="E23" s="68"/>
      <c r="F23" s="68"/>
      <c r="G23" s="69" t="s">
        <v>47</v>
      </c>
      <c r="H23" s="70">
        <f>SUM(H6:H22)</f>
        <v>597681.5999999999</v>
      </c>
      <c r="I23" s="12"/>
      <c r="J23" s="13"/>
      <c r="K23" s="14"/>
    </row>
    <row r="25" spans="1:11" ht="19.5" customHeight="1" thickBot="1">
      <c r="A25" s="74" t="s">
        <v>43</v>
      </c>
      <c r="B25" s="75" t="s">
        <v>8</v>
      </c>
      <c r="C25" s="76"/>
      <c r="D25" s="76"/>
      <c r="E25" s="29"/>
      <c r="F25" s="29"/>
      <c r="I25" s="93"/>
      <c r="J25" s="93"/>
      <c r="K25" s="93"/>
    </row>
    <row r="26" spans="1:11" ht="15.75" customHeight="1">
      <c r="A26" s="30" t="s">
        <v>0</v>
      </c>
      <c r="B26" s="98" t="s">
        <v>1</v>
      </c>
      <c r="C26" s="98"/>
      <c r="D26" s="98"/>
      <c r="E26" s="31" t="s">
        <v>3</v>
      </c>
      <c r="F26" s="32" t="s">
        <v>4</v>
      </c>
      <c r="G26" s="32" t="s">
        <v>5</v>
      </c>
      <c r="H26" s="33" t="s">
        <v>12</v>
      </c>
      <c r="I26" s="12"/>
      <c r="J26" s="96"/>
      <c r="K26" s="96"/>
    </row>
    <row r="27" spans="1:11" ht="30.75" customHeight="1">
      <c r="A27" s="38">
        <v>1</v>
      </c>
      <c r="B27" s="89" t="s">
        <v>15</v>
      </c>
      <c r="C27" s="89"/>
      <c r="D27" s="89"/>
      <c r="E27" s="26" t="s">
        <v>9</v>
      </c>
      <c r="F27" s="61">
        <v>830</v>
      </c>
      <c r="G27" s="28">
        <v>154</v>
      </c>
      <c r="H27" s="39">
        <f aca="true" t="shared" si="1" ref="H27:H32">F27*G27</f>
        <v>127820</v>
      </c>
      <c r="I27" s="12"/>
      <c r="J27" s="13"/>
      <c r="K27" s="14"/>
    </row>
    <row r="28" spans="1:11" ht="46.5" customHeight="1">
      <c r="A28" s="38">
        <v>2</v>
      </c>
      <c r="B28" s="89" t="s">
        <v>56</v>
      </c>
      <c r="C28" s="89"/>
      <c r="D28" s="89"/>
      <c r="E28" s="26" t="s">
        <v>9</v>
      </c>
      <c r="F28" s="61">
        <v>256</v>
      </c>
      <c r="G28" s="64">
        <v>400</v>
      </c>
      <c r="H28" s="39">
        <f t="shared" si="1"/>
        <v>102400</v>
      </c>
      <c r="I28" s="12"/>
      <c r="J28" s="13"/>
      <c r="K28" s="14"/>
    </row>
    <row r="29" spans="1:11" ht="30.75" customHeight="1">
      <c r="A29" s="38">
        <v>3</v>
      </c>
      <c r="B29" s="89" t="s">
        <v>14</v>
      </c>
      <c r="C29" s="89"/>
      <c r="D29" s="89"/>
      <c r="E29" s="26" t="s">
        <v>9</v>
      </c>
      <c r="F29" s="61">
        <v>860</v>
      </c>
      <c r="G29" s="28">
        <v>120</v>
      </c>
      <c r="H29" s="39">
        <f t="shared" si="1"/>
        <v>103200</v>
      </c>
      <c r="I29" s="12"/>
      <c r="J29" s="13"/>
      <c r="K29" s="14"/>
    </row>
    <row r="30" spans="1:11" ht="30.75" customHeight="1">
      <c r="A30" s="38">
        <v>4</v>
      </c>
      <c r="B30" s="89" t="s">
        <v>24</v>
      </c>
      <c r="C30" s="89"/>
      <c r="D30" s="89"/>
      <c r="E30" s="26" t="s">
        <v>9</v>
      </c>
      <c r="F30" s="61">
        <v>30</v>
      </c>
      <c r="G30" s="28">
        <v>270</v>
      </c>
      <c r="H30" s="39">
        <f t="shared" si="1"/>
        <v>8100</v>
      </c>
      <c r="I30" s="12"/>
      <c r="J30" s="13"/>
      <c r="K30" s="14"/>
    </row>
    <row r="31" spans="1:11" ht="30.75" customHeight="1">
      <c r="A31" s="38">
        <v>5</v>
      </c>
      <c r="B31" s="89" t="s">
        <v>58</v>
      </c>
      <c r="C31" s="89"/>
      <c r="D31" s="89"/>
      <c r="E31" s="26" t="s">
        <v>57</v>
      </c>
      <c r="F31" s="27">
        <v>3</v>
      </c>
      <c r="G31" s="28">
        <v>16800</v>
      </c>
      <c r="H31" s="39">
        <f t="shared" si="1"/>
        <v>50400</v>
      </c>
      <c r="I31" s="12"/>
      <c r="J31" s="13"/>
      <c r="K31" s="14"/>
    </row>
    <row r="32" spans="1:11" ht="30.75" customHeight="1">
      <c r="A32" s="38">
        <v>6</v>
      </c>
      <c r="B32" s="89" t="s">
        <v>2</v>
      </c>
      <c r="C32" s="89"/>
      <c r="D32" s="89"/>
      <c r="E32" s="26" t="s">
        <v>16</v>
      </c>
      <c r="F32" s="27">
        <v>1</v>
      </c>
      <c r="G32" s="28">
        <v>7000</v>
      </c>
      <c r="H32" s="39">
        <f t="shared" si="1"/>
        <v>7000</v>
      </c>
      <c r="I32" s="12"/>
      <c r="J32" s="13"/>
      <c r="K32" s="14"/>
    </row>
    <row r="33" spans="1:11" ht="15" customHeight="1">
      <c r="A33" s="100" t="s">
        <v>48</v>
      </c>
      <c r="B33" s="100"/>
      <c r="C33" s="100"/>
      <c r="D33" s="100"/>
      <c r="E33" s="100"/>
      <c r="F33" s="100"/>
      <c r="G33" s="100"/>
      <c r="H33" s="40">
        <f>SUM(H27:H32)</f>
        <v>398920</v>
      </c>
      <c r="I33" s="22"/>
      <c r="J33" s="23"/>
      <c r="K33" s="24"/>
    </row>
    <row r="35" spans="1:4" ht="16.5" customHeight="1" thickBot="1">
      <c r="A35" s="71" t="s">
        <v>44</v>
      </c>
      <c r="B35" s="72" t="s">
        <v>45</v>
      </c>
      <c r="C35" s="72"/>
      <c r="D35" s="73"/>
    </row>
    <row r="36" spans="1:8" ht="15">
      <c r="A36" s="30" t="s">
        <v>0</v>
      </c>
      <c r="B36" s="98" t="s">
        <v>1</v>
      </c>
      <c r="C36" s="98"/>
      <c r="D36" s="98"/>
      <c r="E36" s="31" t="s">
        <v>3</v>
      </c>
      <c r="F36" s="32" t="s">
        <v>4</v>
      </c>
      <c r="G36" s="32" t="s">
        <v>5</v>
      </c>
      <c r="H36" s="33" t="s">
        <v>12</v>
      </c>
    </row>
    <row r="37" spans="1:11" ht="30.75" customHeight="1">
      <c r="A37" s="38">
        <v>1</v>
      </c>
      <c r="B37" s="89" t="s">
        <v>10</v>
      </c>
      <c r="C37" s="89"/>
      <c r="D37" s="89"/>
      <c r="E37" s="26" t="s">
        <v>18</v>
      </c>
      <c r="F37" s="27">
        <v>1</v>
      </c>
      <c r="G37" s="28">
        <f>I37*I4*1.2</f>
        <v>102434.4</v>
      </c>
      <c r="H37" s="39">
        <f>F37*G37</f>
        <v>102434.4</v>
      </c>
      <c r="I37" s="12">
        <v>694</v>
      </c>
      <c r="J37" s="13"/>
      <c r="K37" s="14"/>
    </row>
    <row r="38" spans="1:11" ht="61.5" customHeight="1">
      <c r="A38" s="38">
        <v>2</v>
      </c>
      <c r="B38" s="89" t="s">
        <v>11</v>
      </c>
      <c r="C38" s="89"/>
      <c r="D38" s="89"/>
      <c r="E38" s="26" t="s">
        <v>18</v>
      </c>
      <c r="F38" s="27">
        <v>1</v>
      </c>
      <c r="G38" s="28">
        <f>I38*I4*1.2</f>
        <v>66420</v>
      </c>
      <c r="H38" s="39">
        <f>F38*G38</f>
        <v>66420</v>
      </c>
      <c r="I38" s="12">
        <v>450</v>
      </c>
      <c r="J38" s="13"/>
      <c r="K38" s="14"/>
    </row>
    <row r="39" spans="1:11" ht="25.5" customHeight="1">
      <c r="A39" s="38">
        <v>3</v>
      </c>
      <c r="B39" s="89" t="s">
        <v>17</v>
      </c>
      <c r="C39" s="89"/>
      <c r="D39" s="89"/>
      <c r="E39" s="26" t="s">
        <v>16</v>
      </c>
      <c r="F39" s="27">
        <v>1</v>
      </c>
      <c r="G39" s="28">
        <f>I39*I4</f>
        <v>61500</v>
      </c>
      <c r="H39" s="39">
        <f>F39*G39</f>
        <v>61500</v>
      </c>
      <c r="I39" s="12">
        <v>500</v>
      </c>
      <c r="J39" s="13"/>
      <c r="K39" s="14"/>
    </row>
    <row r="40" spans="1:11" ht="43.5" customHeight="1">
      <c r="A40" s="38">
        <v>4</v>
      </c>
      <c r="B40" s="89" t="s">
        <v>19</v>
      </c>
      <c r="C40" s="89"/>
      <c r="D40" s="89"/>
      <c r="E40" s="26" t="s">
        <v>18</v>
      </c>
      <c r="F40" s="27">
        <v>1</v>
      </c>
      <c r="G40" s="28">
        <f>I40*I4</f>
        <v>18450</v>
      </c>
      <c r="H40" s="39">
        <f>F40*G40</f>
        <v>18450</v>
      </c>
      <c r="I40" s="12">
        <v>150</v>
      </c>
      <c r="J40" s="13"/>
      <c r="K40" s="14"/>
    </row>
    <row r="41" spans="1:8" ht="15" customHeight="1">
      <c r="A41" s="100" t="s">
        <v>50</v>
      </c>
      <c r="B41" s="100"/>
      <c r="C41" s="100"/>
      <c r="D41" s="100"/>
      <c r="E41" s="100"/>
      <c r="F41" s="100"/>
      <c r="G41" s="100"/>
      <c r="H41" s="40">
        <f>SUM(H37:H40)</f>
        <v>248804.4</v>
      </c>
    </row>
    <row r="42" spans="1:11" ht="15.75" customHeight="1">
      <c r="A42" s="17"/>
      <c r="B42" s="18"/>
      <c r="C42" s="7"/>
      <c r="D42" s="8"/>
      <c r="E42" s="6"/>
      <c r="F42" s="6"/>
      <c r="G42" s="16"/>
      <c r="H42" s="19"/>
      <c r="I42" s="12"/>
      <c r="J42" s="13"/>
      <c r="K42" s="14"/>
    </row>
    <row r="43" spans="1:11" ht="15.75" customHeight="1" thickBot="1">
      <c r="A43" s="80" t="s">
        <v>46</v>
      </c>
      <c r="B43" s="81" t="s">
        <v>26</v>
      </c>
      <c r="C43" s="80"/>
      <c r="E43" s="6"/>
      <c r="F43" s="6"/>
      <c r="G43" s="16"/>
      <c r="H43" s="19"/>
      <c r="I43" s="12"/>
      <c r="J43" s="13"/>
      <c r="K43" s="14"/>
    </row>
    <row r="44" spans="1:11" ht="15.75" customHeight="1">
      <c r="A44" s="30" t="s">
        <v>0</v>
      </c>
      <c r="B44" s="98" t="s">
        <v>1</v>
      </c>
      <c r="C44" s="98"/>
      <c r="D44" s="98"/>
      <c r="E44" s="31"/>
      <c r="F44" s="32"/>
      <c r="G44" s="32"/>
      <c r="H44" s="33" t="s">
        <v>12</v>
      </c>
      <c r="I44" s="104"/>
      <c r="J44" s="104"/>
      <c r="K44" s="2"/>
    </row>
    <row r="45" spans="1:11" ht="22.5" customHeight="1">
      <c r="A45" s="3" t="s">
        <v>41</v>
      </c>
      <c r="B45" s="99" t="s">
        <v>49</v>
      </c>
      <c r="C45" s="99"/>
      <c r="D45" s="99"/>
      <c r="E45" s="99"/>
      <c r="F45" s="99"/>
      <c r="G45" s="99"/>
      <c r="H45" s="20">
        <f>H23</f>
        <v>597681.5999999999</v>
      </c>
      <c r="I45" s="95"/>
      <c r="J45" s="95"/>
      <c r="K45" s="4"/>
    </row>
    <row r="46" spans="1:11" ht="22.5" customHeight="1">
      <c r="A46" s="3" t="s">
        <v>43</v>
      </c>
      <c r="B46" s="105" t="s">
        <v>52</v>
      </c>
      <c r="C46" s="105"/>
      <c r="D46" s="105"/>
      <c r="E46" s="105"/>
      <c r="F46" s="105"/>
      <c r="G46" s="105"/>
      <c r="H46" s="20">
        <f>H33</f>
        <v>398920</v>
      </c>
      <c r="I46" s="95"/>
      <c r="J46" s="95"/>
      <c r="K46" s="5"/>
    </row>
    <row r="47" spans="1:11" ht="22.5" customHeight="1">
      <c r="A47" s="3" t="s">
        <v>44</v>
      </c>
      <c r="B47" s="105" t="s">
        <v>51</v>
      </c>
      <c r="C47" s="105"/>
      <c r="D47" s="105"/>
      <c r="E47" s="105"/>
      <c r="F47" s="105"/>
      <c r="G47" s="105"/>
      <c r="H47" s="20">
        <f>H41</f>
        <v>248804.4</v>
      </c>
      <c r="I47" s="95"/>
      <c r="J47" s="95"/>
      <c r="K47" s="5"/>
    </row>
    <row r="48" spans="1:11" ht="18.75" customHeight="1">
      <c r="A48" s="25"/>
      <c r="B48" s="25"/>
      <c r="C48" s="25"/>
      <c r="D48" s="25"/>
      <c r="E48" s="21"/>
      <c r="F48" s="21"/>
      <c r="G48" s="82" t="s">
        <v>25</v>
      </c>
      <c r="H48" s="83">
        <f>SUM(H45:H47)</f>
        <v>1245405.9999999998</v>
      </c>
      <c r="I48" s="95"/>
      <c r="J48" s="95"/>
      <c r="K48" s="5"/>
    </row>
    <row r="49" spans="1:11" ht="15" customHeight="1">
      <c r="A49" s="15"/>
      <c r="I49" s="106"/>
      <c r="J49" s="106"/>
      <c r="K49" s="106"/>
    </row>
    <row r="51" spans="1:8" ht="15.75">
      <c r="A51" s="46"/>
      <c r="B51"/>
      <c r="C51"/>
      <c r="D51"/>
      <c r="E51"/>
      <c r="F51"/>
      <c r="G51"/>
      <c r="H51"/>
    </row>
    <row r="52" spans="1:8" ht="40.5" customHeight="1">
      <c r="A52" s="41"/>
      <c r="B52" s="109" t="s">
        <v>13</v>
      </c>
      <c r="C52" s="109"/>
      <c r="D52" s="109"/>
      <c r="E52" s="44"/>
      <c r="F52" s="44"/>
      <c r="G52" s="44"/>
      <c r="H52" s="45"/>
    </row>
    <row r="53" spans="1:8" ht="25.5" customHeight="1">
      <c r="A53" s="41" t="s">
        <v>39</v>
      </c>
      <c r="B53" s="110" t="s">
        <v>20</v>
      </c>
      <c r="C53" s="110"/>
      <c r="D53" s="110"/>
      <c r="E53" s="44"/>
      <c r="F53" s="44"/>
      <c r="G53" s="44"/>
      <c r="H53" s="59">
        <f>+H48</f>
        <v>1245405.9999999998</v>
      </c>
    </row>
    <row r="54" spans="1:8" ht="26.25" customHeight="1">
      <c r="A54" s="41"/>
      <c r="B54" s="108" t="s">
        <v>21</v>
      </c>
      <c r="C54" s="108"/>
      <c r="D54" s="108"/>
      <c r="E54" s="44"/>
      <c r="F54" s="44"/>
      <c r="G54" s="44"/>
      <c r="H54" s="59">
        <f>+SUM(H53:H53)</f>
        <v>1245405.9999999998</v>
      </c>
    </row>
    <row r="55" spans="1:8" ht="26.25" customHeight="1">
      <c r="A55" s="41"/>
      <c r="B55" s="108" t="s">
        <v>22</v>
      </c>
      <c r="C55" s="108"/>
      <c r="D55" s="108"/>
      <c r="E55" s="44"/>
      <c r="F55" s="44"/>
      <c r="G55" s="44"/>
      <c r="H55" s="59">
        <f>+H54*0.2</f>
        <v>249081.19999999995</v>
      </c>
    </row>
    <row r="56" spans="1:8" ht="30.75" customHeight="1">
      <c r="A56" s="54"/>
      <c r="B56" s="108" t="s">
        <v>27</v>
      </c>
      <c r="C56" s="108"/>
      <c r="D56" s="108"/>
      <c r="E56" s="53"/>
      <c r="F56" s="53"/>
      <c r="G56" s="53"/>
      <c r="H56" s="60">
        <f>+H54*1.2</f>
        <v>1494487.1999999997</v>
      </c>
    </row>
    <row r="57" spans="1:8" ht="17.25">
      <c r="A57" s="47"/>
      <c r="B57"/>
      <c r="C57"/>
      <c r="D57"/>
      <c r="E57"/>
      <c r="F57"/>
      <c r="G57"/>
      <c r="H57"/>
    </row>
    <row r="58" spans="1:8" ht="17.25">
      <c r="A58" s="48"/>
      <c r="B58"/>
      <c r="C58"/>
      <c r="D58"/>
      <c r="E58"/>
      <c r="F58"/>
      <c r="G58"/>
      <c r="H58"/>
    </row>
    <row r="60" spans="1:7" s="50" customFormat="1" ht="15">
      <c r="A60" s="49"/>
      <c r="C60" s="55"/>
      <c r="D60" s="55"/>
      <c r="E60" s="55"/>
      <c r="F60" s="55"/>
      <c r="G60" s="50" t="s">
        <v>23</v>
      </c>
    </row>
    <row r="61" spans="1:8" s="50" customFormat="1" ht="30.75" customHeight="1">
      <c r="A61" s="49"/>
      <c r="C61" s="55"/>
      <c r="D61" s="55"/>
      <c r="E61" s="55"/>
      <c r="F61" s="55"/>
      <c r="G61" s="111" t="s">
        <v>54</v>
      </c>
      <c r="H61" s="112"/>
    </row>
    <row r="62" spans="1:8" s="50" customFormat="1" ht="15">
      <c r="A62" s="49"/>
      <c r="C62" s="52"/>
      <c r="D62" s="58"/>
      <c r="E62" s="58"/>
      <c r="F62" s="51"/>
      <c r="G62" s="51"/>
      <c r="H62" s="51"/>
    </row>
    <row r="63" spans="1:7" s="50" customFormat="1" ht="15">
      <c r="A63" s="49"/>
      <c r="C63" s="57"/>
      <c r="D63" s="57"/>
      <c r="E63" s="57"/>
      <c r="F63" s="56"/>
      <c r="G63" s="56"/>
    </row>
  </sheetData>
  <sheetProtection/>
  <mergeCells count="54">
    <mergeCell ref="B15:D15"/>
    <mergeCell ref="B6:D6"/>
    <mergeCell ref="B8:D8"/>
    <mergeCell ref="B11:D11"/>
    <mergeCell ref="G61:H61"/>
    <mergeCell ref="B56:D56"/>
    <mergeCell ref="B52:D52"/>
    <mergeCell ref="B55:D55"/>
    <mergeCell ref="B53:D53"/>
    <mergeCell ref="B54:D54"/>
    <mergeCell ref="B9:D9"/>
    <mergeCell ref="B14:D14"/>
    <mergeCell ref="B22:D22"/>
    <mergeCell ref="B18:D18"/>
    <mergeCell ref="B17:D17"/>
    <mergeCell ref="B13:D13"/>
    <mergeCell ref="B20:D20"/>
    <mergeCell ref="B47:G47"/>
    <mergeCell ref="I45:J45"/>
    <mergeCell ref="I46:J46"/>
    <mergeCell ref="B16:D16"/>
    <mergeCell ref="B38:D38"/>
    <mergeCell ref="B28:D28"/>
    <mergeCell ref="A33:G33"/>
    <mergeCell ref="I49:K49"/>
    <mergeCell ref="J26:K26"/>
    <mergeCell ref="I25:K25"/>
    <mergeCell ref="B26:D26"/>
    <mergeCell ref="B39:D39"/>
    <mergeCell ref="B12:D12"/>
    <mergeCell ref="A1:H2"/>
    <mergeCell ref="I47:J47"/>
    <mergeCell ref="I48:J48"/>
    <mergeCell ref="I44:J44"/>
    <mergeCell ref="B44:D44"/>
    <mergeCell ref="B46:G46"/>
    <mergeCell ref="J5:K5"/>
    <mergeCell ref="B27:D27"/>
    <mergeCell ref="B37:D37"/>
    <mergeCell ref="I3:K3"/>
    <mergeCell ref="B10:D10"/>
    <mergeCell ref="B19:D19"/>
    <mergeCell ref="B32:D32"/>
    <mergeCell ref="B40:D40"/>
    <mergeCell ref="B7:D7"/>
    <mergeCell ref="C5:D5"/>
    <mergeCell ref="B36:D36"/>
    <mergeCell ref="B45:G45"/>
    <mergeCell ref="B30:D30"/>
    <mergeCell ref="B21:D21"/>
    <mergeCell ref="I4:K4"/>
    <mergeCell ref="B31:D31"/>
    <mergeCell ref="A41:G41"/>
    <mergeCell ref="B29:D29"/>
  </mergeCells>
  <printOptions horizontalCentered="1"/>
  <pageMargins left="0.2362204724409449" right="0.03937007874015748" top="0.1968503937007874" bottom="0.2362204724409449" header="0.1968503937007874" footer="0.2362204724409449"/>
  <pageSetup fitToHeight="6" horizontalDpi="600" verticalDpi="600" orientation="portrait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mlazarevic</dc:creator>
  <cp:keywords/>
  <dc:description/>
  <cp:lastModifiedBy>aleksandar</cp:lastModifiedBy>
  <cp:lastPrinted>2015-04-09T11:22:55Z</cp:lastPrinted>
  <dcterms:created xsi:type="dcterms:W3CDTF">2006-01-23T19:37:33Z</dcterms:created>
  <dcterms:modified xsi:type="dcterms:W3CDTF">2016-08-02T08:37:38Z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TC101514011033</vt:lpwstr>
  </property>
</Properties>
</file>